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40" windowHeight="15600" activeTab="3"/>
  </bookViews>
  <sheets>
    <sheet name="ТП" sheetId="1" r:id="rId1"/>
    <sheet name="ТП доп" sheetId="7" r:id="rId2"/>
    <sheet name="ВЛ" sheetId="2" r:id="rId3"/>
    <sheet name="ВЛ доп" sheetId="6" r:id="rId4"/>
    <sheet name="УНО" sheetId="5" r:id="rId5"/>
  </sheets>
  <definedNames>
    <definedName name="_xlnm.Print_Area" localSheetId="2">ВЛ!$A$1:$K$94</definedName>
    <definedName name="_xlnm.Print_Area" localSheetId="0">ТП!$A$1:$K$78</definedName>
    <definedName name="_xlnm.Print_Area" localSheetId="4">УНО!$A$1:$K$39</definedName>
  </definedNames>
  <calcPr calcId="124519"/>
</workbook>
</file>

<file path=xl/calcChain.xml><?xml version="1.0" encoding="utf-8"?>
<calcChain xmlns="http://schemas.openxmlformats.org/spreadsheetml/2006/main">
  <c r="K76" i="6"/>
  <c r="J76"/>
  <c r="H76"/>
  <c r="F76"/>
  <c r="A3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K21" i="5"/>
  <c r="K26" s="1"/>
  <c r="J21"/>
  <c r="J26" s="1"/>
  <c r="H21"/>
  <c r="H26" s="1"/>
  <c r="F21"/>
  <c r="F26" s="1"/>
  <c r="D21"/>
  <c r="D26" s="1"/>
  <c r="D76" i="6"/>
  <c r="H76" i="2"/>
  <c r="K76"/>
  <c r="J76"/>
  <c r="F76"/>
  <c r="D76"/>
  <c r="H63" i="1"/>
  <c r="K63"/>
  <c r="J63"/>
  <c r="F63"/>
  <c r="D63"/>
  <c r="K59"/>
  <c r="J59"/>
  <c r="H59"/>
  <c r="F59"/>
  <c r="D59"/>
  <c r="D62"/>
  <c r="F62"/>
  <c r="H62"/>
  <c r="J62"/>
  <c r="K62"/>
  <c r="K53"/>
  <c r="J53"/>
  <c r="H53"/>
  <c r="F53"/>
  <c r="D53"/>
  <c r="K24"/>
  <c r="H24"/>
  <c r="F24"/>
  <c r="D24"/>
  <c r="A16" i="6" l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D68" i="2"/>
  <c r="H62"/>
  <c r="D62"/>
  <c r="D69" l="1"/>
  <c r="K32"/>
  <c r="J32"/>
  <c r="H32"/>
  <c r="F32"/>
  <c r="D32"/>
  <c r="K31" i="1"/>
  <c r="J31"/>
  <c r="H31"/>
  <c r="F31"/>
  <c r="D31"/>
  <c r="K34" l="1"/>
  <c r="J34"/>
  <c r="H34"/>
  <c r="F34"/>
  <c r="D34"/>
  <c r="K16"/>
  <c r="J16"/>
  <c r="H16"/>
  <c r="F16"/>
  <c r="D16"/>
  <c r="K62" i="2" l="1"/>
  <c r="F62"/>
  <c r="K45"/>
  <c r="J45"/>
  <c r="H45"/>
  <c r="F45"/>
  <c r="K40"/>
  <c r="J40"/>
  <c r="H40"/>
  <c r="H46" s="1"/>
  <c r="F40"/>
  <c r="F46" s="1"/>
  <c r="K46"/>
  <c r="J46"/>
  <c r="J61" l="1"/>
  <c r="J60"/>
  <c r="J59"/>
  <c r="K17" i="1" l="1"/>
  <c r="J17"/>
  <c r="H17"/>
  <c r="F17"/>
  <c r="D17"/>
  <c r="K27"/>
  <c r="K35" s="1"/>
  <c r="J27"/>
  <c r="H27"/>
  <c r="H35" s="1"/>
  <c r="F27"/>
  <c r="F35" s="1"/>
  <c r="D27"/>
  <c r="D35" s="1"/>
  <c r="J24"/>
  <c r="K17" i="2"/>
  <c r="K18" s="1"/>
  <c r="K47" s="1"/>
  <c r="K77" s="1"/>
  <c r="J17"/>
  <c r="J18" s="1"/>
  <c r="J47" s="1"/>
  <c r="J77" s="1"/>
  <c r="H17"/>
  <c r="H18" s="1"/>
  <c r="H47" s="1"/>
  <c r="H77" s="1"/>
  <c r="F17"/>
  <c r="F18" s="1"/>
  <c r="F47" s="1"/>
  <c r="F77" s="1"/>
  <c r="D17"/>
  <c r="D18" s="1"/>
  <c r="F36" i="1" l="1"/>
  <c r="D36"/>
  <c r="K36"/>
  <c r="H36"/>
  <c r="D40" i="2"/>
  <c r="K68" l="1"/>
  <c r="H68"/>
  <c r="F68"/>
  <c r="K69" l="1"/>
  <c r="H69"/>
  <c r="F69"/>
  <c r="J66" l="1"/>
  <c r="J65"/>
  <c r="J64"/>
  <c r="J57"/>
  <c r="J56"/>
  <c r="J55"/>
  <c r="J54"/>
  <c r="J53"/>
  <c r="J52"/>
  <c r="J51"/>
  <c r="J50"/>
  <c r="J35" i="1" l="1"/>
  <c r="J36" s="1"/>
  <c r="K72" i="2"/>
  <c r="J72"/>
  <c r="H72"/>
  <c r="F72"/>
  <c r="D72"/>
  <c r="J67"/>
  <c r="J58"/>
  <c r="J62" s="1"/>
  <c r="D45"/>
  <c r="D46" s="1"/>
  <c r="D47" s="1"/>
  <c r="D77" s="1"/>
  <c r="J68" l="1"/>
  <c r="J69" l="1"/>
</calcChain>
</file>

<file path=xl/sharedStrings.xml><?xml version="1.0" encoding="utf-8"?>
<sst xmlns="http://schemas.openxmlformats.org/spreadsheetml/2006/main" count="542" uniqueCount="286">
  <si>
    <t>"СОГЛАСОВАНО"</t>
  </si>
  <si>
    <t>"УТВЕРЖДАЮ"</t>
  </si>
  <si>
    <t>Главный инженер АО "ОЭС"</t>
  </si>
  <si>
    <t>Генеральный директор АО "ОЭС"</t>
  </si>
  <si>
    <t>_______________И.Г.Тухбатуллин</t>
  </si>
  <si>
    <t>Р.М.Гайсин</t>
  </si>
  <si>
    <t>Начальник ПЭО</t>
  </si>
  <si>
    <t>_______________Хамзина Е.Ф.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</si>
  <si>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</si>
  <si>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</si>
  <si>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</si>
  <si>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</si>
  <si>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</si>
  <si>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</si>
  <si>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</si>
  <si>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</si>
  <si>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</si>
  <si>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</si>
  <si>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</si>
  <si>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</si>
  <si>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</si>
  <si>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</si>
  <si>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</si>
  <si>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1.1</t>
  </si>
  <si>
    <t>1 шт</t>
  </si>
  <si>
    <t>2</t>
  </si>
  <si>
    <t xml:space="preserve">Текущий ремонт ОС </t>
  </si>
  <si>
    <t>2.1</t>
  </si>
  <si>
    <t>Трансформаторные подстанции</t>
  </si>
  <si>
    <t>Итого:</t>
  </si>
  <si>
    <t>2.2</t>
  </si>
  <si>
    <t>2.4</t>
  </si>
  <si>
    <t>Тех.присоединение 2024</t>
  </si>
  <si>
    <t>шт.</t>
  </si>
  <si>
    <t>Работы по распоряжению</t>
  </si>
  <si>
    <t>Подрядные работы</t>
  </si>
  <si>
    <t>ИТОГО ПО ФОРМЕ:</t>
  </si>
  <si>
    <t>Составил:</t>
  </si>
  <si>
    <t>Начальник ПТО</t>
  </si>
  <si>
    <t>Е.Л.Мазоватов</t>
  </si>
  <si>
    <t>Начальник ТПиКЛ</t>
  </si>
  <si>
    <t>М.Д.Шаймарданов</t>
  </si>
  <si>
    <t>Текущий ремонт ОС</t>
  </si>
  <si>
    <t>2.2.</t>
  </si>
  <si>
    <t>ТО-2 Воздушные линии 0,4кВ (с отключениями)</t>
  </si>
  <si>
    <t>ТО-1 Воздушные линии 6/10кВ (обходы и осмотры)</t>
  </si>
  <si>
    <t>Обслуживание УО</t>
  </si>
  <si>
    <t>1шт</t>
  </si>
  <si>
    <t>Начальник ВЛ</t>
  </si>
  <si>
    <t>Р.Т.Марданшин</t>
  </si>
  <si>
    <t>Количест-во</t>
  </si>
  <si>
    <t>Помещения (кроме ТП)</t>
  </si>
  <si>
    <t>1.2</t>
  </si>
  <si>
    <t>Ремонт ТП/РП</t>
  </si>
  <si>
    <t>Итого по текущему ремонту:</t>
  </si>
  <si>
    <t>Металлоконструкции</t>
  </si>
  <si>
    <t>Изготовление металлоконструкций для участков</t>
  </si>
  <si>
    <t>Прочие виды работ</t>
  </si>
  <si>
    <t>Всего по форме:</t>
  </si>
  <si>
    <t>Мастер УНО</t>
  </si>
  <si>
    <t>Р.Г.Набиуллин</t>
  </si>
  <si>
    <t>Коммутационная аппаратура</t>
  </si>
  <si>
    <t>КЛ 0,4кВ</t>
  </si>
  <si>
    <t>Итого текущий ремонт:</t>
  </si>
  <si>
    <t>Эксплуатационные мероприятия</t>
  </si>
  <si>
    <t>Осмотр тепловизором по графику</t>
  </si>
  <si>
    <t>8</t>
  </si>
  <si>
    <t>9</t>
  </si>
  <si>
    <t>10</t>
  </si>
  <si>
    <t>3</t>
  </si>
  <si>
    <t>3.1.</t>
  </si>
  <si>
    <t>5</t>
  </si>
  <si>
    <t>нормо-часы по плану работ</t>
  </si>
  <si>
    <t>меха- низмо- часы</t>
  </si>
  <si>
    <t>машино- часы</t>
  </si>
  <si>
    <t>ТО-2 Воздушные линии 6/10кВ (с отключениями)</t>
  </si>
  <si>
    <t>ТО-1 Воздушные линии 0,4кВ (обходы и осмотры)</t>
  </si>
  <si>
    <t>3.3</t>
  </si>
  <si>
    <t>3.4.</t>
  </si>
  <si>
    <t>Всего за экспл.мероприятия:</t>
  </si>
  <si>
    <t xml:space="preserve">Капитальный ремонт ОС </t>
  </si>
  <si>
    <t>Итого капитальный ремонт:</t>
  </si>
  <si>
    <t>Всего по ремонту:</t>
  </si>
  <si>
    <t>ВСЕГО:</t>
  </si>
  <si>
    <t xml:space="preserve">1 шт </t>
  </si>
  <si>
    <t>4</t>
  </si>
  <si>
    <t>Инвестпрограмма</t>
  </si>
  <si>
    <t>Работа по жалобам - замена и выправка опоры</t>
  </si>
  <si>
    <t>5690 м</t>
  </si>
  <si>
    <t>3025 м</t>
  </si>
  <si>
    <t>575 м</t>
  </si>
  <si>
    <t>890 м</t>
  </si>
  <si>
    <t>100 м</t>
  </si>
  <si>
    <t>ЗП-564. Индивидуальный жилой дом, расположенный по адресу: РБ, г. Октябрьский, микрорайон Южный, участок № 445. Кадастровый номер: 02:57:051206:364</t>
  </si>
  <si>
    <t xml:space="preserve">ЗП-801 .Индивидуальный садовый дом, расположенный по адресу: РБ, г. Октябрьский, СНТ «Отдых», участок № 44, кадастровый номер 02:57:040606:88. </t>
  </si>
  <si>
    <t>ЗП-802. Индивидуальный садовый дом, расположенный по адресу: РБ, г. Октябрьский, СНТ «Отдых», участок № 45, кадастровый номер 02:57:040606:89</t>
  </si>
  <si>
    <t>ЗП-827. Думцкая Ирина Константиновна
Индивидуальный садовый дом, расположенный по адресу: РБ, г. Октябрьский, СДТ «Ягодка», участок № 115</t>
  </si>
  <si>
    <t>ЗП-817 .Хафизова Эльвира Петровна
ЛЭП-0,4кВ для электроснабжения производственного цеха по ул. Д.Михайлова, 1/1 пос. Московка городского округа город Октябрьский РБ на земельном участке кадастровый номер 02:57:010101:112.</t>
  </si>
  <si>
    <t>ЗП-899. Идиятуллин Радик Зуфарович
Индивидуальный садовый дом, расположенный по адресу: г. Октябрьский, территория СНТ "Незабудка", земельный участок № 269 кадастровый номер 02:57:031502:566</t>
  </si>
  <si>
    <t>ЗП-3. Ахметзянова Зульфия Шаукатовна
Индивидуальный жилой дом, расположенный по адресу: РБ, г. Октябрьский, ул. Луговая, д. 48, кадастровый номер 02:57:020106:0023 (увеличение мощности)</t>
  </si>
  <si>
    <t>ЗП-18. Шамсуллин Артур Рузилевич
Индивидуальный садовый дом, расположенный по адресу: РБ, г. Октябрьский, СДТ «Дружба-2», участок №9, кадастровый номер 02:57:050404:361</t>
  </si>
  <si>
    <t xml:space="preserve">ЗП-114. Сабитов Руслан Ранисович
Индивидуальный жилой дом, расположенный по адресу: РБ, г. Октябрьский, проезд Ялтинский, кадастровый номер 02:57:020603:483 (увеличение мощности) </t>
  </si>
  <si>
    <t xml:space="preserve">ЗП-153. Мухамадеев Владислав Азатович
Индивидуальный жилой дом, расположенный по адресу: РБ, г. Октябрьский, микрорайон Радужный, ул. Янтарная, з/у № 69, кадастровый номер 02:57:051303:235 </t>
  </si>
  <si>
    <t>ЗП-155. Галиев Радмир Анварович
Индивидуальный садовый дом, расположенный по адресу: РБ, г. Октябрьский, к/с «Башкирия», участок №70, кадастровый номер 02:57:050503:258</t>
  </si>
  <si>
    <t xml:space="preserve">ЗП-156. Симонян Минарик Гагиковна
Индивидуальный жилой дом, расположенный по адресу: РБ, г. Октябрьский, ул. Крупской, кадастровый номер 02:57:050502:334 </t>
  </si>
  <si>
    <t>ЗП-158. Шавалеев Алмаз Марселевич
Индивидуальный жилой дом, расположенный по адресу: РБ, г. Октябрьский, микрорайон Приозерный, ул. Молочная, з/у № 33, кадастровый номер 02:57:051201:373</t>
  </si>
  <si>
    <t xml:space="preserve">ЗП-174. Дазе Ольга Леонидовна
Индивидуальный жилой дом, расположенный по адресу: РБ, г. Октябрьский, микрорайон Радужный, ул. Красная, з/у №36, кадастровый номер 02:57:051303:125 </t>
  </si>
  <si>
    <t>ЗП-178. Мамяшев Артем Халилевич
Индивидуальный жилой дом, расположенный по адресу: РБ, г. Октябрьский, ул. Совхозная, з/у № 38 Б, кадастровый номер 02:57:050901:590</t>
  </si>
  <si>
    <t xml:space="preserve">ЗП-190. Самитова Регина Сириновна
Индивидуальный гараж, расположенный по адресу: РБ, г. Октябрьский, ул. Кооперативная, земельный участок № 102в/1, кадастровый номер 02:57:030603:653 </t>
  </si>
  <si>
    <t>КЛ 6-10кВ</t>
  </si>
  <si>
    <t>11</t>
  </si>
  <si>
    <t>ТО-1 ТП-05</t>
  </si>
  <si>
    <t>6</t>
  </si>
  <si>
    <t>7</t>
  </si>
  <si>
    <t>Южная, 61 - спилить макушки елей</t>
  </si>
  <si>
    <t>Гоголя, 59 - качество эл/энергии</t>
  </si>
  <si>
    <t>Южная, 96 - качество эл/энергии</t>
  </si>
  <si>
    <t>Воздушные линии 0,4кВ</t>
  </si>
  <si>
    <t>200м</t>
  </si>
  <si>
    <t>Из 15 рабочих 2 чел (Галимова эскизировщик, Торгашев схемы). Итого 13 чел.</t>
  </si>
  <si>
    <t>Из 13 чел ( 2 чел больничный, 2 чел отпуск). Итого: 9 чел.</t>
  </si>
  <si>
    <t>Мечети, 21 - спилить ветки деревьев</t>
  </si>
  <si>
    <t>ул.Степная, 15, 19в, 40,42 - спилить ветки деревьев</t>
  </si>
  <si>
    <t>План работ по участку  УНО на ИЮНЬ 2024 г.</t>
  </si>
  <si>
    <t>ТП-095 монтаж СВН, СРВ (ОЗП)</t>
  </si>
  <si>
    <t>1 шт.</t>
  </si>
  <si>
    <t>Замена блоков РЗА в ТП-230,231,232, РП-8/14 (БЗП-01 - 19шт.)</t>
  </si>
  <si>
    <t>19 шт.</t>
  </si>
  <si>
    <t>Итого: 6 чел*143час = 858 ч/ч</t>
  </si>
  <si>
    <t>План работ по участку  ТПиКЛ на ИЮНЬ 2024г.</t>
  </si>
  <si>
    <t>План работ по участку  ВЛ на ИЮНЬ 2024г.</t>
  </si>
  <si>
    <t>⁠ремонт системы отопления в стояночных боксах 
(установка 2-х насосов)</t>
  </si>
  <si>
    <t>Ремонт кровли на ТП-070</t>
  </si>
  <si>
    <t>Ремонт кровли на гаражах автотраспорта АО "ОЭС"</t>
  </si>
  <si>
    <t>ТП-075/ф.Гараж</t>
  </si>
  <si>
    <t>75 м.</t>
  </si>
  <si>
    <t>ТП-105/ф.Аксакова-Пирогова, ф.Кувыкина, .Уралсиб, ф.Справочная ГАИ  ф.Абдулин сервис, ф.УРАЛСИБ</t>
  </si>
  <si>
    <t>ТП-152/ф.Светофор</t>
  </si>
  <si>
    <t>ТП-175/ф.Жукова,ф.Каримова</t>
  </si>
  <si>
    <t>ТП-190/ф.Дружба,
ф.Профсоюзная,
ф.Транспортная, ВЛИ-0,4кВ Автомойка ИП «Бикмухаметов Р.В.»)</t>
  </si>
  <si>
    <t>ТП-207/ф.ИП Юнусов</t>
  </si>
  <si>
    <t>РП-10/ф.Светофор</t>
  </si>
  <si>
    <t>ф.12-09/ к ТП-519 (100м) РЛНД 519/12-09</t>
  </si>
  <si>
    <t>ф.12-16/ТП-077,ТП-147</t>
  </si>
  <si>
    <t>ф.12-18/к СТП-181, ТП-049, ТП-177, ТП-188, ТП-202</t>
  </si>
  <si>
    <t>ф.12-21/к ТП -149,ТП- 249, ТП-219, ТП-237</t>
  </si>
  <si>
    <t>ТП-026/Баня-3, Чехова</t>
  </si>
  <si>
    <t>ТП-031/ф.Нефтяников, Тепл.пункт, кольцо Пугачева</t>
  </si>
  <si>
    <t>ТП-037/ф.Башкирия, ф.Аптека</t>
  </si>
  <si>
    <t>ТП-044/ДОСААФ, ф.Больница</t>
  </si>
  <si>
    <t>ТП-067/Гоголя, Мира, Чапаева, Дом престарелых</t>
  </si>
  <si>
    <t>ТП-077/Радужная, Ударная</t>
  </si>
  <si>
    <t>ТП-112/Октябрьская, Трипольского</t>
  </si>
  <si>
    <t>ТП-115/Ост.комплекс</t>
  </si>
  <si>
    <t>ТП-176/Кооперативная, Рабочая</t>
  </si>
  <si>
    <t>ТП-193/Сохвхозная, Котельная</t>
  </si>
  <si>
    <t>ТО-2 ВЛ-6кВ ф.04-07/к ТП-108,140,192,172,193,147,221,175,
171,170,223</t>
  </si>
  <si>
    <t>ТО-2 ВЛ-6кВ ф.11-19/РП-3, ТП-253, 167</t>
  </si>
  <si>
    <t>ТО-2 ВЛ-10кВ ф.70-18 РП-10, РП-6, ТП-232</t>
  </si>
  <si>
    <t>ТП-52/ф.Р.Нигмати,ф.Кооперативная нечетная</t>
  </si>
  <si>
    <t>ТП-089/ф.Свобода,ф.Котельная,
ф.Муллакамыш</t>
  </si>
  <si>
    <t>ТП-241/ф.40мкр,ф.В.Ионова;
Н.Разгоняева-левая, ф.Кривошеева-лева,ф.Н.Разгоняева-правая</t>
  </si>
  <si>
    <t>ТП-225/ф.Андрияшина,
ф.Дегтяря, ф.Спортивная</t>
  </si>
  <si>
    <t>ЗП-177. Павлов Павел Владимирович
Индивидуальный садовый дом, расположенного по адресу: РБ, г. Октябрьский, к/с «Нефтяник», участок № 33, кадастровый номер 02:57:020602:189</t>
  </si>
  <si>
    <t>ЗП-196. Фахрутдинова Алина Айратовна
Индивидуальный жилой дом, расположенный по адресу: РБ, г. Октябрьский, ул. Лесная, дом 32, кадастровый номер 02:57:030601:70</t>
  </si>
  <si>
    <t>ЗП-905.Габдрахимова Диана Римовна
Индивидуальный жилой дом, расположенный по адресу: г. Октябрьский, ул. Березовая, з/у 155,</t>
  </si>
  <si>
    <t>ВЛ + учет</t>
  </si>
  <si>
    <t>ЗП-911. Духарева Татьяна Васильевна
Индивидуальный садовый дом, расположенный по адресу: РБ, г. Октябрьский, СДТ «Девон-2», участок № 248</t>
  </si>
  <si>
    <t>ЗП-912. Хрущева Марина Геннадиевна
Индивидуальный жилой дом, расположенный по адресу: РБ, г. Октябрьский, ул. Радостная, з/у 47</t>
  </si>
  <si>
    <t>ЗП-914. Юлдошев Турсумамат Турсумамат
Индивидуальный жилой дом, расположенный по адресу: РБ, г. Октябрьский, ул. Дегтяря, з/у 1/1</t>
  </si>
  <si>
    <t>ЗП-920. Нургалиева Гульнара Фаритовна
Индивидуальный садовый дом, расположенный по адресу: РБ, г. Октябрьский, СДТ «Девон-2» участок 194</t>
  </si>
  <si>
    <t>ЗП-923. Проскурякова Наталья Павловна
Индивидуальный садовый дом, расположенный по адресу: РБ, г. Октябрьский, СДТ «Девон-2», участок № 533,</t>
  </si>
  <si>
    <r>
      <rPr>
        <b/>
        <sz val="10"/>
        <rFont val="Arial"/>
        <family val="2"/>
        <charset val="204"/>
      </rPr>
      <t>ЗП-927, 928</t>
    </r>
    <r>
      <rPr>
        <sz val="10"/>
        <rFont val="Arial"/>
        <family val="2"/>
        <charset val="204"/>
      </rPr>
      <t>. Валеев Рустам Захирович
Индивидуальный жилой дом, расположенный по адресу: РБ, г. Октябрьский, ул. Степана Разина,</t>
    </r>
  </si>
  <si>
    <t xml:space="preserve">ЗП-930. Мухаметянова Альфира Миргасимовна
Объект незавершенного строительства, расположенный по адресу: РБ, г. Октябрьский, ул. Кооперативная, за территорией базы «Ежик», </t>
  </si>
  <si>
    <t>ЗП-931. Сафонова Людмила Владимировна
Индивидуальный садовый дом, расположенный по адресу: РБ, г. Октябрьский, СДТ «Девон-2» участок № 197,</t>
  </si>
  <si>
    <t>ЗП-932. Мухтаруллин Рустам Мурсалимович
Индивидуальный садовый дом, расположенный по адресу: РБ, г. Октябрьский, СДТ «Восход-1», участок 223,</t>
  </si>
  <si>
    <t>ЗП-935. Шангареева Залина Замиковна
Индивидуальный садовый дом, расположенный по адресу: РБ, г. Октябрьский, СДТ «Дружба-2, уч. 43,</t>
  </si>
  <si>
    <t>ЗП-936. Мухаметгареев Рамис Мунавирович
Индивидуальный садовый дом, расположенный по адресу: РБ, г. Октябрьский, СДТ «Дружба-2», участок № 48</t>
  </si>
  <si>
    <t>ЗП-941. Салихова Гатия Якуповна
Индивидуальный жилой дом, расположенный по адресу: РБ, г. Октябрьский, ул. Крымская, участок № 6</t>
  </si>
  <si>
    <t>ЗП-942. Лапшина Ольга Николаевна
Индивидуальный гараж, расположенный по адресу: РБ, г. Октябрьский, территория ГСК "Сантехник", гараж 2,</t>
  </si>
  <si>
    <t>ЗП-943. Павлова Венера Рашитовна
Индивидуальный гараж, расположенный по адресу: РБ, г. Октябрьский, ул. Кувыкина, 42, гараж 4</t>
  </si>
  <si>
    <t>ЗП-946. Джурабоев Олимджон Аслиддинович
Нежилое здание, расположенное по адресу: РБ, г. Октябрьский, ул. Космонавтов, д.65</t>
  </si>
  <si>
    <t xml:space="preserve">ЗП-947. Ялышев Ринат Камилевич
Индивидуальный садовый дом, расположенный по адресу: РБ, г. Октябрьский, СДТ «Восход-1», участок 188, </t>
  </si>
  <si>
    <t>ЗП-949. Рапаев Дмитрий Раисович
Индивидуальный садовый дом, расположенный по адресу: РБ, г. Октябрьский, СДТ «Восход-1», участок № 186</t>
  </si>
  <si>
    <t>ЗП-952. Антипин Александр Сергеевич (Общество с ограниченной ответственностью "ФОРТУНА")
Автогазонаполнительная компрессорная станция (АГНКС), расположенная по адресу: Республика Башкортостан, г. Октябрьский, ул. Северная, дом 38/4,</t>
  </si>
  <si>
    <t>ЗП-46. Фролов Владислав Вильевич
Индивидуальный садовый дом, расположенный по адресу: РБ, г. Октябрьский, СНТ "Девон", участок № 215,</t>
  </si>
  <si>
    <t>ЗП-48. Камалова Карина Ильшатовна
Индивидуальный садовый дом, расположенный по адресу: РБ, г. Октябрьский, СДТ «Восход-1», участок 126,</t>
  </si>
  <si>
    <t>ЗП-55. Манусенко Александр Викторович
Индивидуальный садовый дом, расположенный по адресу: РБ, г. Октябрьский, К/с «Дубки-2», участок № 2,</t>
  </si>
  <si>
    <t>ЗП-195 Дашкин Алексей Михайлович
Индивидуальный жилой дом, расположенный по адресу: РБ, г. Октябрьский, ул. Кутузова, д. 17,</t>
  </si>
  <si>
    <t>ЗП-202. Галиуллин Алмаз Рафаэлевич
Индивидуальный жилой дом, расположенный по адресу: РБ, г. Октябрьский, ул. Мечети, д. 9,</t>
  </si>
  <si>
    <t>ЗП-203. Постнов Виктор Анатольевич
Индивидуальный жилой дом, расположенный по адресу: РБ, г. Октябрьский, микрорайон Южный, ул. Горнолыжная, з/у №7,</t>
  </si>
  <si>
    <t>ЗП-207. Андреев Борис Вячеславович
Индивидуальный жилой дом, расположенный по адресу: РБ, г. Октябрьский, микрорайон Радужный, ул. Красная, з/у №43,</t>
  </si>
  <si>
    <t>ЗП-216. Григорьева Ольга Владимировна
Индивидуальный жилой дом, расположенный по адресу: РБ, г. Октябрьский, микрорайон Приозерный, ул. Виктора Зотова, земельный участок №14,</t>
  </si>
  <si>
    <t>ЗП-221. Ахмадеев Азамат Уралович
Индивидуальный жилой дом, расположенный по адресу: РБ, г. Октябрьский, ул. Богатая, дом 13,</t>
  </si>
  <si>
    <t>ЗП-222. Даутова Лилия Кашифовна
Индивидуальный жилой дом, расположенный по адресу: РБ, г. Октябрьский, проезд Михаила Худякова, земельный участок № 7</t>
  </si>
  <si>
    <t>ЗП-224. Варламов Павел Сергеевич
Индивидуальный жилой дом, расположенный по адресу: РБ, г. Октябрьский, проезд ул. Уфимской, около дома №1,</t>
  </si>
  <si>
    <t>ЗП-225. Сокольников Алексей Игоревич
Индивидуальный садовый дом, расположенный по адресу: РБ, г. Октябрьский, садоводческое товарищество «Радуга»,</t>
  </si>
  <si>
    <t>ЗП-238. Закиров Азат Фанилович
Индивидуальный жилой дом, расположенный по адресу: РБ, г. Октябрьский, ул. Репина</t>
  </si>
  <si>
    <t>ЗП-243. Симонян Тархан Гришаевич
Индивидуальный жилой дом, расположенный по адресу: РБ, г. Октябрьский, ул. Салавата Батыра, д. 38</t>
  </si>
  <si>
    <t>ЗП-245. Абликсанова Рушания Асгатовна
Индивидуальный жилой дом, расположенный по адресу: РБ, г. Октябрьский, ул. Мечети, д. 34</t>
  </si>
  <si>
    <t>ЗП-248. Мухаметзянова Гульназ Ирековна
Индивидуальный жилой дом, расположенный по адресу: РБ, г. Октябрьский, ул. Чекмарева, рядом с домом 1а,</t>
  </si>
  <si>
    <t>ЗП-249. Саргсян Аревик Гарушовна
Индивидуальный жилой дом, расположенный по адресу: РБ, г. Октябрьский, ул. Бакинская, з/у № 8/5</t>
  </si>
  <si>
    <t>ЗП-251. Недоверков Илья Владимирович
Индивидуальный садовый участок, расположенный по адресу: РБ, г. Октябрьский, территория СНТ «Девон-2», уч. №59</t>
  </si>
  <si>
    <t>ЗП-256. Гафарова Римма Анваровна
нежилое помещение, расположенное по адресу: РБ, г. Октябрьский, ул. Клинова, дом 9, помещение № 375</t>
  </si>
  <si>
    <t>6425м</t>
  </si>
  <si>
    <t>1000м</t>
  </si>
  <si>
    <t>6984м.</t>
  </si>
  <si>
    <t>2030м</t>
  </si>
  <si>
    <t>2500м</t>
  </si>
  <si>
    <t>5600м</t>
  </si>
  <si>
    <t>1468м</t>
  </si>
  <si>
    <t>1060м</t>
  </si>
  <si>
    <t>3369 м</t>
  </si>
  <si>
    <t>6547 м</t>
  </si>
  <si>
    <t>2722 м</t>
  </si>
  <si>
    <t>6484 м</t>
  </si>
  <si>
    <t>5062 м</t>
  </si>
  <si>
    <t>4752 м</t>
  </si>
  <si>
    <t>580 м</t>
  </si>
  <si>
    <t>3816 м</t>
  </si>
  <si>
    <t>500 м</t>
  </si>
  <si>
    <t>1250 м</t>
  </si>
  <si>
    <t>3092 м</t>
  </si>
  <si>
    <t>2724 м</t>
  </si>
  <si>
    <t>Строительство сетей МКР Южный (ВЛ-6кВ 1,05км, ВЛ-0,4кВ 5,370км)</t>
  </si>
  <si>
    <t>ЗП-868. Совалева Елена Геннадьевна
Индивидуальный садовый дом, расположенный по адресу: РБ, г. Октябрьский, к/с «Башкирия», участок № 99</t>
  </si>
  <si>
    <t>ЗП-848. Мифтахов Руслан Равильевич
Нежилое помещение (гараж), расположенное по адресу: РБ, г. Октябрьский, ул. Салават Батыра, д.11</t>
  </si>
  <si>
    <t>ЗП-865. Крайнов Вячеслав Александрович
Индивидуальный жилой дом, расположенный по адресу: РБ, г. Октябрьский, ул. Лесная, д. 27/1</t>
  </si>
  <si>
    <t>ЗП-875. Савельева Елена Викторовна
Индивидуальный садовый дом, расположенный по адресу: РБ, г. Октябрьский, СДТ «Девон-2», участок № 403</t>
  </si>
  <si>
    <t>На участке ВЛ в июне работают всего 18 чел. Из них ИТР - 3 чел. Итого: рабочих 15 чел.</t>
  </si>
  <si>
    <t>ТП-118/ф.Кызыл Маяк/кольцо, ул.Кызыл Маяк, ул.Партизанская, ф.Мечеть</t>
  </si>
  <si>
    <t>ТП-061 монтаж СВН, СРВ (ОЗП)</t>
  </si>
  <si>
    <t>Ремонт КЛ-0,4кВ ТП-024 сцена</t>
  </si>
  <si>
    <t>Ремонт КЛ-6кВ от ТП-092 до ТП-125</t>
  </si>
  <si>
    <t>ТП-128/ф.Школьная</t>
  </si>
  <si>
    <t>2.5</t>
  </si>
  <si>
    <t>Вынос ТП-209</t>
  </si>
  <si>
    <t>ТП-209 вынос ВЛ-0,4кВ</t>
  </si>
  <si>
    <t>На участке ТПиКЛ в июне работают всего 15 чел. Из них ИТР - 4 чел. Итого: рабочих 11 чел.</t>
  </si>
  <si>
    <t>Из 11 рабочих 3 чел (Тихонов Элграф, Мухамадеев Обходчик, Антипина - эскизировщик). Итого 8 чел.</t>
  </si>
  <si>
    <t>Из 8 чел (  в отпуске 1 чел, больничный 1 чел)</t>
  </si>
  <si>
    <t>Ремонт КЛ-0,4кВ ТП-123/дом 17</t>
  </si>
  <si>
    <t xml:space="preserve">Реконструкция ВЛ-0,4кВ от ТП-114. Замена неизолированнвх проводов на СИП, 1,170км </t>
  </si>
  <si>
    <t>Дополнение к план работ по участку  ВЛ на ИЮНЬ 2024г. На ПОДРЯД</t>
  </si>
  <si>
    <t>1050м
5370м</t>
  </si>
  <si>
    <t>ТО-1 ТП-038</t>
  </si>
  <si>
    <t>ТО-1 ТП-041</t>
  </si>
  <si>
    <t>ТО-1 ТП-046</t>
  </si>
  <si>
    <t>ТО-1 ТП-047</t>
  </si>
  <si>
    <t>ТО-1 ТП-048</t>
  </si>
  <si>
    <t>ТО-1 ТП-054</t>
  </si>
  <si>
    <t>ТО-1 ТП-064</t>
  </si>
  <si>
    <t>ТО-1 ТП-114</t>
  </si>
  <si>
    <t>ТО-1 ТП-133</t>
  </si>
  <si>
    <t>ТО-1 ТП-239</t>
  </si>
  <si>
    <t>ТО-1 ТП-400</t>
  </si>
  <si>
    <t>ТО-1 РП-3</t>
  </si>
  <si>
    <t>12</t>
  </si>
  <si>
    <t>13</t>
  </si>
  <si>
    <t>14</t>
  </si>
  <si>
    <t>Ревизия РЗА ВВ РП-3/ф.11-40</t>
  </si>
  <si>
    <t>Ревизия РЗА ВМ РП-3/РЛК 11-40/ф.12-29</t>
  </si>
  <si>
    <t>Ревизия РЗА ВМ РП-3/ф.11-19</t>
  </si>
  <si>
    <t>Ревизия РЗА ВМ РП-3/ф.11-17</t>
  </si>
  <si>
    <t>Для выполнения плана на июнь (2757-1287=1470ч/ч) не хватает 9 чел в течении 21 рабочих дней</t>
  </si>
  <si>
    <t>Дополнение к план работ по участку ТПиКЛ на ИЮНЬ 2024г. На ПОДРЯД</t>
  </si>
  <si>
    <t>на подряд</t>
  </si>
  <si>
    <r>
      <rPr>
        <b/>
        <sz val="9"/>
        <rFont val="Arial"/>
        <family val="2"/>
        <charset val="204"/>
      </rPr>
      <t>ЗП-817, ЗП-885</t>
    </r>
    <r>
      <rPr>
        <sz val="9"/>
        <rFont val="Arial"/>
        <family val="2"/>
        <charset val="204"/>
      </rPr>
      <t xml:space="preserve"> .Хафизова Эльвира Петровна. ЛЭП-0,4кВ для электроснабжения производ. цеха по ул. Д.Михайлова, 1/1 пос. Московка.
Строительство КТП-6/0,4кВ</t>
    </r>
  </si>
  <si>
    <r>
      <rPr>
        <b/>
        <sz val="9"/>
        <rFont val="Arial"/>
        <family val="2"/>
        <charset val="204"/>
      </rPr>
      <t>ЗП-313-2022</t>
    </r>
    <r>
      <rPr>
        <sz val="9"/>
        <rFont val="Arial"/>
        <family val="2"/>
        <charset val="204"/>
      </rPr>
      <t>. Нежилое здание - Диагностический центр, расп.г. Октябрьский, ул. Островского, д. 30. 
2КЛ-0,4кВ от ТП-014А. + учет</t>
    </r>
  </si>
  <si>
    <r>
      <rPr>
        <b/>
        <sz val="9"/>
        <rFont val="Arial"/>
        <family val="2"/>
        <charset val="204"/>
      </rPr>
      <t>ЗП-210</t>
    </r>
    <r>
      <rPr>
        <sz val="9"/>
        <rFont val="Arial"/>
        <family val="2"/>
        <charset val="204"/>
      </rPr>
      <t>. Мустафин Ильнур Минихабирович
Временное присоединение ЛЭП-0,4кВ пр.Ленина, 48. Выполнить реконструкцию РУ-0,4кВ ТП-236 с установкой ком.аппарата на 2с.ш. ф.70-24 + учет</t>
    </r>
  </si>
  <si>
    <r>
      <rPr>
        <b/>
        <sz val="9"/>
        <rFont val="Arial"/>
        <family val="2"/>
        <charset val="204"/>
      </rPr>
      <t>ЗП-218.</t>
    </r>
    <r>
      <rPr>
        <sz val="9"/>
        <rFont val="Arial"/>
        <family val="2"/>
        <charset val="204"/>
      </rPr>
      <t xml:space="preserve"> Магдиев Ильхом Ёкубович (ООО "МКМ-Гост")
Временное присоединение ЛЭП-0,4кВ    пр. Ленина, з/у 82</t>
    </r>
  </si>
  <si>
    <t>Для выполнения плана на июнь (1163-858=305ч/ч) не хватает 2 чел в течении 19 рабочих дней</t>
  </si>
  <si>
    <t>Итого по тех.прис:</t>
  </si>
  <si>
    <t>Итого: 9чел*143час=1287ч/ч</t>
  </si>
  <si>
    <t>Сад Девон-2, уч.27 - установка доп.опоры</t>
  </si>
  <si>
    <t>Покраска/побелка ТП-015</t>
  </si>
  <si>
    <t>Монтаж фундамента ТП-209</t>
  </si>
  <si>
    <t>Ремонт системы отопления в корпусе №2 (установка
 1-го насоса)</t>
  </si>
  <si>
    <t>На участке УНО в июне работают 3 РАБОЧИХ (сварщик, сварщик, маляр)</t>
  </si>
  <si>
    <t>сварщик Гарипов - 71ч/ч</t>
  </si>
  <si>
    <t>слесарь Галеев - 40ч/ч</t>
  </si>
  <si>
    <t>итого: 71+40+143=254ч/ч</t>
  </si>
  <si>
    <t>маляр Гатиятуллина - 143ч/ч</t>
  </si>
  <si>
    <t>учет</t>
  </si>
  <si>
    <t>ВЛ + учет, КТП</t>
  </si>
  <si>
    <t>ЗП-835. Салаватова Альфия Сабитовна
Индивидуальный садовый дом, расположенный по адресу: РБ, г. Октябрьский, СДТ «Восход-1», участок № 118</t>
  </si>
</sst>
</file>

<file path=xl/styles.xml><?xml version="1.0" encoding="utf-8"?>
<styleSheet xmlns="http://schemas.openxmlformats.org/spreadsheetml/2006/main">
  <numFmts count="2">
    <numFmt numFmtId="164" formatCode="#\ ##0"/>
    <numFmt numFmtId="165" formatCode="#\ ##0.00"/>
  </numFmts>
  <fonts count="23">
    <font>
      <sz val="11"/>
      <color theme="1"/>
      <name val="Calibri"/>
      <charset val="204"/>
      <scheme val="minor"/>
    </font>
    <font>
      <sz val="12"/>
      <name val="Calibri"/>
      <family val="2"/>
      <charset val="204"/>
      <scheme val="minor"/>
    </font>
    <font>
      <sz val="14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u/>
      <sz val="12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4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8" fillId="0" borderId="0"/>
    <xf numFmtId="0" fontId="16" fillId="0" borderId="0"/>
  </cellStyleXfs>
  <cellXfs count="2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6" fillId="0" borderId="1" xfId="1" applyFont="1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Alignment="1">
      <alignment horizontal="center"/>
    </xf>
    <xf numFmtId="0" fontId="8" fillId="0" borderId="0" xfId="1"/>
    <xf numFmtId="0" fontId="10" fillId="0" borderId="3" xfId="1" applyFont="1" applyBorder="1" applyAlignment="1">
      <alignment horizontal="centerContinuous" vertical="center" wrapText="1"/>
    </xf>
    <xf numFmtId="0" fontId="10" fillId="0" borderId="4" xfId="1" applyFont="1" applyBorder="1" applyAlignment="1">
      <alignment horizontal="centerContinuous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/>
    </xf>
    <xf numFmtId="0" fontId="11" fillId="0" borderId="3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49" fontId="13" fillId="0" borderId="6" xfId="1" applyNumberFormat="1" applyFont="1" applyBorder="1" applyAlignment="1">
      <alignment horizontal="center" vertical="center"/>
    </xf>
    <xf numFmtId="0" fontId="13" fillId="0" borderId="3" xfId="1" applyFont="1" applyBorder="1" applyAlignment="1">
      <alignment vertical="center"/>
    </xf>
    <xf numFmtId="0" fontId="12" fillId="0" borderId="6" xfId="1" applyFont="1" applyBorder="1" applyAlignment="1">
      <alignment horizontal="center" vertical="center"/>
    </xf>
    <xf numFmtId="0" fontId="12" fillId="0" borderId="6" xfId="1" applyFont="1" applyBorder="1" applyAlignment="1">
      <alignment vertical="center" wrapText="1"/>
    </xf>
    <xf numFmtId="0" fontId="12" fillId="0" borderId="6" xfId="1" applyFont="1" applyBorder="1" applyAlignment="1">
      <alignment horizontal="center" vertical="center" wrapText="1"/>
    </xf>
    <xf numFmtId="165" fontId="12" fillId="0" borderId="6" xfId="1" applyNumberFormat="1" applyFont="1" applyBorder="1" applyAlignment="1">
      <alignment horizontal="right" vertical="center"/>
    </xf>
    <xf numFmtId="165" fontId="12" fillId="0" borderId="7" xfId="1" applyNumberFormat="1" applyFont="1" applyBorder="1" applyAlignment="1">
      <alignment vertical="center"/>
    </xf>
    <xf numFmtId="0" fontId="13" fillId="0" borderId="6" xfId="1" applyFont="1" applyBorder="1" applyAlignment="1">
      <alignment horizontal="center" vertical="center"/>
    </xf>
    <xf numFmtId="165" fontId="13" fillId="0" borderId="6" xfId="1" applyNumberFormat="1" applyFont="1" applyBorder="1" applyAlignment="1">
      <alignment horizontal="right" vertical="center"/>
    </xf>
    <xf numFmtId="49" fontId="12" fillId="0" borderId="6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right" vertical="center"/>
    </xf>
    <xf numFmtId="2" fontId="12" fillId="0" borderId="6" xfId="1" applyNumberFormat="1" applyFont="1" applyBorder="1" applyAlignment="1">
      <alignment horizontal="right" vertical="center"/>
    </xf>
    <xf numFmtId="165" fontId="11" fillId="0" borderId="6" xfId="1" applyNumberFormat="1" applyFont="1" applyBorder="1" applyAlignment="1">
      <alignment vertical="center"/>
    </xf>
    <xf numFmtId="164" fontId="11" fillId="0" borderId="6" xfId="1" applyNumberFormat="1" applyFont="1" applyBorder="1" applyAlignment="1">
      <alignment vertical="center"/>
    </xf>
    <xf numFmtId="0" fontId="11" fillId="0" borderId="6" xfId="1" applyFont="1" applyBorder="1" applyAlignment="1">
      <alignment horizontal="right" vertical="center"/>
    </xf>
    <xf numFmtId="0" fontId="2" fillId="0" borderId="0" xfId="1" applyFont="1" applyAlignment="1">
      <alignment horizontal="center"/>
    </xf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0" xfId="0" applyFont="1" applyAlignment="1">
      <alignment horizontal="center"/>
    </xf>
    <xf numFmtId="0" fontId="14" fillId="0" borderId="0" xfId="0" applyFont="1"/>
    <xf numFmtId="0" fontId="5" fillId="0" borderId="1" xfId="1" applyFont="1" applyBorder="1" applyAlignment="1">
      <alignment vertical="center"/>
    </xf>
    <xf numFmtId="0" fontId="6" fillId="0" borderId="0" xfId="1" applyFont="1" applyAlignment="1">
      <alignment horizontal="left" vertical="center"/>
    </xf>
    <xf numFmtId="0" fontId="10" fillId="0" borderId="7" xfId="1" applyFont="1" applyBorder="1" applyAlignment="1">
      <alignment horizontal="centerContinuous" vertical="center" wrapText="1"/>
    </xf>
    <xf numFmtId="0" fontId="11" fillId="0" borderId="4" xfId="1" applyFont="1" applyBorder="1" applyAlignment="1">
      <alignment vertical="center"/>
    </xf>
    <xf numFmtId="0" fontId="12" fillId="0" borderId="4" xfId="1" applyFont="1" applyBorder="1" applyAlignment="1">
      <alignment vertical="center"/>
    </xf>
    <xf numFmtId="0" fontId="13" fillId="0" borderId="6" xfId="1" applyFont="1" applyBorder="1" applyAlignment="1">
      <alignment horizontal="right" vertical="center"/>
    </xf>
    <xf numFmtId="164" fontId="13" fillId="0" borderId="6" xfId="1" applyNumberFormat="1" applyFont="1" applyBorder="1" applyAlignment="1">
      <alignment horizontal="right" vertical="center"/>
    </xf>
    <xf numFmtId="164" fontId="12" fillId="0" borderId="6" xfId="1" applyNumberFormat="1" applyFont="1" applyBorder="1" applyAlignment="1">
      <alignment horizontal="right" vertical="center"/>
    </xf>
    <xf numFmtId="49" fontId="2" fillId="0" borderId="0" xfId="1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3" fontId="11" fillId="0" borderId="6" xfId="1" applyNumberFormat="1" applyFont="1" applyBorder="1" applyAlignment="1">
      <alignment vertical="center"/>
    </xf>
    <xf numFmtId="3" fontId="11" fillId="0" borderId="6" xfId="1" applyNumberFormat="1" applyFont="1" applyBorder="1" applyAlignment="1">
      <alignment horizontal="right" vertical="center"/>
    </xf>
    <xf numFmtId="0" fontId="17" fillId="0" borderId="6" xfId="1" applyFont="1" applyFill="1" applyBorder="1" applyAlignment="1">
      <alignment horizontal="center" vertical="center"/>
    </xf>
    <xf numFmtId="164" fontId="17" fillId="0" borderId="6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horizontal="right" vertical="center"/>
    </xf>
    <xf numFmtId="0" fontId="15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vertical="center" wrapText="1"/>
    </xf>
    <xf numFmtId="164" fontId="15" fillId="0" borderId="6" xfId="1" applyNumberFormat="1" applyFont="1" applyFill="1" applyBorder="1" applyAlignment="1">
      <alignment horizontal="right" vertical="center"/>
    </xf>
    <xf numFmtId="0" fontId="15" fillId="0" borderId="6" xfId="1" applyFont="1" applyFill="1" applyBorder="1" applyAlignment="1">
      <alignment horizontal="right" vertical="center"/>
    </xf>
    <xf numFmtId="165" fontId="15" fillId="0" borderId="6" xfId="1" applyNumberFormat="1" applyFont="1" applyFill="1" applyBorder="1" applyAlignment="1">
      <alignment horizontal="right" vertical="center"/>
    </xf>
    <xf numFmtId="0" fontId="15" fillId="0" borderId="0" xfId="1" applyFont="1" applyFill="1" applyAlignment="1">
      <alignment vertical="center"/>
    </xf>
    <xf numFmtId="0" fontId="17" fillId="0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1" applyFont="1" applyFill="1" applyBorder="1" applyAlignment="1">
      <alignment horizontal="center" vertical="center"/>
    </xf>
    <xf numFmtId="0" fontId="18" fillId="0" borderId="0" xfId="1" applyFont="1" applyFill="1" applyAlignment="1">
      <alignment horizontal="right" vertical="center"/>
    </xf>
    <xf numFmtId="0" fontId="15" fillId="0" borderId="1" xfId="1" applyFont="1" applyFill="1" applyBorder="1" applyAlignment="1">
      <alignment vertical="center"/>
    </xf>
    <xf numFmtId="0" fontId="15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right" vertical="center"/>
    </xf>
    <xf numFmtId="0" fontId="17" fillId="0" borderId="3" xfId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horizontal="left" vertical="center"/>
    </xf>
    <xf numFmtId="0" fontId="15" fillId="0" borderId="7" xfId="1" applyFont="1" applyFill="1" applyBorder="1" applyAlignment="1">
      <alignment horizontal="center" vertical="center"/>
    </xf>
    <xf numFmtId="164" fontId="17" fillId="0" borderId="7" xfId="1" applyNumberFormat="1" applyFont="1" applyFill="1" applyBorder="1" applyAlignment="1">
      <alignment horizontal="right" vertical="center"/>
    </xf>
    <xf numFmtId="0" fontId="17" fillId="0" borderId="7" xfId="1" applyFont="1" applyFill="1" applyBorder="1" applyAlignment="1">
      <alignment horizontal="right" vertical="center"/>
    </xf>
    <xf numFmtId="164" fontId="15" fillId="0" borderId="7" xfId="1" applyNumberFormat="1" applyFont="1" applyFill="1" applyBorder="1" applyAlignment="1">
      <alignment horizontal="right" vertical="center"/>
    </xf>
    <xf numFmtId="0" fontId="15" fillId="0" borderId="7" xfId="1" applyFont="1" applyFill="1" applyBorder="1" applyAlignment="1">
      <alignment horizontal="right" vertical="center"/>
    </xf>
    <xf numFmtId="0" fontId="17" fillId="0" borderId="4" xfId="1" applyFont="1" applyFill="1" applyBorder="1" applyAlignment="1">
      <alignment horizontal="right" vertical="center"/>
    </xf>
    <xf numFmtId="0" fontId="19" fillId="0" borderId="6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left" vertical="center"/>
    </xf>
    <xf numFmtId="0" fontId="15" fillId="0" borderId="4" xfId="1" applyFont="1" applyFill="1" applyBorder="1" applyAlignment="1">
      <alignment horizontal="right" vertical="center"/>
    </xf>
    <xf numFmtId="0" fontId="15" fillId="0" borderId="6" xfId="2" applyNumberFormat="1" applyFont="1" applyFill="1" applyBorder="1" applyAlignment="1">
      <alignment vertical="center" wrapText="1"/>
    </xf>
    <xf numFmtId="0" fontId="15" fillId="0" borderId="6" xfId="2" applyNumberFormat="1" applyFont="1" applyFill="1" applyBorder="1" applyAlignment="1">
      <alignment horizontal="center" vertical="center" wrapText="1"/>
    </xf>
    <xf numFmtId="4" fontId="15" fillId="0" borderId="6" xfId="2" applyNumberFormat="1" applyFont="1" applyFill="1" applyBorder="1" applyAlignment="1">
      <alignment horizontal="right" vertical="center"/>
    </xf>
    <xf numFmtId="49" fontId="17" fillId="0" borderId="0" xfId="0" applyNumberFormat="1" applyFont="1" applyFill="1" applyAlignment="1">
      <alignment horizontal="center" vertical="center"/>
    </xf>
    <xf numFmtId="164" fontId="19" fillId="0" borderId="6" xfId="1" applyNumberFormat="1" applyFont="1" applyFill="1" applyBorder="1" applyAlignment="1">
      <alignment horizontal="right" vertical="center"/>
    </xf>
    <xf numFmtId="0" fontId="19" fillId="0" borderId="6" xfId="1" applyFont="1" applyFill="1" applyBorder="1" applyAlignment="1">
      <alignment horizontal="right" vertical="center"/>
    </xf>
    <xf numFmtId="49" fontId="19" fillId="0" borderId="6" xfId="1" applyNumberFormat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/>
    </xf>
    <xf numFmtId="2" fontId="15" fillId="0" borderId="6" xfId="2" applyNumberFormat="1" applyFont="1" applyFill="1" applyBorder="1" applyAlignment="1">
      <alignment horizontal="right" vertical="center"/>
    </xf>
    <xf numFmtId="165" fontId="17" fillId="0" borderId="6" xfId="1" applyNumberFormat="1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vertical="center" wrapText="1"/>
    </xf>
    <xf numFmtId="0" fontId="15" fillId="0" borderId="6" xfId="1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right" vertical="center"/>
    </xf>
    <xf numFmtId="164" fontId="15" fillId="0" borderId="5" xfId="0" applyNumberFormat="1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165" fontId="17" fillId="0" borderId="6" xfId="1" applyNumberFormat="1" applyFont="1" applyFill="1" applyBorder="1" applyAlignment="1">
      <alignment vertical="center"/>
    </xf>
    <xf numFmtId="0" fontId="17" fillId="0" borderId="0" xfId="1" applyFont="1" applyFill="1" applyAlignment="1">
      <alignment horizontal="right" vertical="center"/>
    </xf>
    <xf numFmtId="164" fontId="17" fillId="0" borderId="0" xfId="1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10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49" fontId="8" fillId="0" borderId="0" xfId="1" applyNumberFormat="1" applyFont="1" applyAlignment="1">
      <alignment horizontal="center"/>
    </xf>
    <xf numFmtId="0" fontId="8" fillId="0" borderId="0" xfId="1" applyFont="1"/>
    <xf numFmtId="0" fontId="12" fillId="0" borderId="7" xfId="1" applyFont="1" applyFill="1" applyBorder="1" applyAlignment="1">
      <alignment vertical="center"/>
    </xf>
    <xf numFmtId="164" fontId="11" fillId="0" borderId="7" xfId="1" applyNumberFormat="1" applyFont="1" applyFill="1" applyBorder="1" applyAlignment="1">
      <alignment vertical="center"/>
    </xf>
    <xf numFmtId="0" fontId="11" fillId="0" borderId="7" xfId="1" applyFont="1" applyFill="1" applyBorder="1" applyAlignment="1">
      <alignment vertical="center"/>
    </xf>
    <xf numFmtId="164" fontId="12" fillId="0" borderId="7" xfId="1" applyNumberFormat="1" applyFont="1" applyFill="1" applyBorder="1" applyAlignment="1">
      <alignment vertical="center"/>
    </xf>
    <xf numFmtId="0" fontId="11" fillId="0" borderId="4" xfId="1" applyFont="1" applyFill="1" applyBorder="1" applyAlignment="1">
      <alignment vertical="center"/>
    </xf>
    <xf numFmtId="0" fontId="3" fillId="0" borderId="0" xfId="0" applyFont="1" applyFill="1"/>
    <xf numFmtId="0" fontId="12" fillId="0" borderId="4" xfId="1" applyFont="1" applyFill="1" applyBorder="1" applyAlignment="1">
      <alignment vertical="center"/>
    </xf>
    <xf numFmtId="0" fontId="12" fillId="0" borderId="6" xfId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right" vertical="center"/>
    </xf>
    <xf numFmtId="0" fontId="12" fillId="0" borderId="6" xfId="1" applyFont="1" applyFill="1" applyBorder="1" applyAlignment="1">
      <alignment horizontal="right" vertical="center"/>
    </xf>
    <xf numFmtId="0" fontId="13" fillId="0" borderId="6" xfId="1" applyFont="1" applyFill="1" applyBorder="1" applyAlignment="1">
      <alignment horizontal="center" vertical="center"/>
    </xf>
    <xf numFmtId="164" fontId="13" fillId="0" borderId="6" xfId="1" applyNumberFormat="1" applyFont="1" applyFill="1" applyBorder="1" applyAlignment="1">
      <alignment horizontal="right" vertical="center"/>
    </xf>
    <xf numFmtId="0" fontId="13" fillId="0" borderId="6" xfId="1" applyFont="1" applyFill="1" applyBorder="1" applyAlignment="1">
      <alignment horizontal="right" vertical="center"/>
    </xf>
    <xf numFmtId="0" fontId="20" fillId="0" borderId="0" xfId="0" applyFont="1"/>
    <xf numFmtId="0" fontId="15" fillId="0" borderId="0" xfId="1" applyFont="1" applyFill="1" applyAlignment="1">
      <alignment horizontal="left" vertical="center"/>
    </xf>
    <xf numFmtId="0" fontId="17" fillId="0" borderId="6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horizontal="center" vertical="center"/>
    </xf>
    <xf numFmtId="164" fontId="15" fillId="0" borderId="7" xfId="1" applyNumberFormat="1" applyFont="1" applyFill="1" applyBorder="1" applyAlignment="1">
      <alignment vertical="center"/>
    </xf>
    <xf numFmtId="0" fontId="15" fillId="0" borderId="7" xfId="1" applyFont="1" applyFill="1" applyBorder="1" applyAlignment="1">
      <alignment vertical="center"/>
    </xf>
    <xf numFmtId="0" fontId="17" fillId="0" borderId="7" xfId="1" applyFont="1" applyFill="1" applyBorder="1" applyAlignment="1">
      <alignment vertical="center"/>
    </xf>
    <xf numFmtId="0" fontId="17" fillId="0" borderId="4" xfId="1" applyFont="1" applyFill="1" applyBorder="1" applyAlignment="1">
      <alignment vertical="center"/>
    </xf>
    <xf numFmtId="0" fontId="15" fillId="0" borderId="0" xfId="0" applyFont="1" applyFill="1"/>
    <xf numFmtId="0" fontId="15" fillId="0" borderId="4" xfId="1" applyFont="1" applyFill="1" applyBorder="1" applyAlignment="1">
      <alignment vertical="center"/>
    </xf>
    <xf numFmtId="49" fontId="15" fillId="0" borderId="0" xfId="0" applyNumberFormat="1" applyFont="1" applyAlignment="1">
      <alignment horizontal="center"/>
    </xf>
    <xf numFmtId="0" fontId="19" fillId="0" borderId="0" xfId="0" applyFont="1"/>
    <xf numFmtId="0" fontId="15" fillId="0" borderId="0" xfId="0" applyFont="1"/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17" fillId="0" borderId="3" xfId="1" applyNumberFormat="1" applyFont="1" applyFill="1" applyBorder="1" applyAlignment="1">
      <alignment horizontal="center" vertical="center"/>
    </xf>
    <xf numFmtId="0" fontId="17" fillId="0" borderId="3" xfId="1" applyFont="1" applyFill="1" applyBorder="1" applyAlignment="1">
      <alignment vertical="center"/>
    </xf>
    <xf numFmtId="164" fontId="17" fillId="0" borderId="7" xfId="1" applyNumberFormat="1" applyFont="1" applyFill="1" applyBorder="1" applyAlignment="1">
      <alignment vertical="center"/>
    </xf>
    <xf numFmtId="0" fontId="19" fillId="0" borderId="3" xfId="1" applyFont="1" applyFill="1" applyBorder="1" applyAlignment="1">
      <alignment vertical="center"/>
    </xf>
    <xf numFmtId="49" fontId="15" fillId="0" borderId="6" xfId="1" applyNumberFormat="1" applyFont="1" applyFill="1" applyBorder="1" applyAlignment="1">
      <alignment horizontal="center" vertical="center"/>
    </xf>
    <xf numFmtId="0" fontId="15" fillId="0" borderId="6" xfId="1" applyFont="1" applyFill="1" applyBorder="1" applyAlignment="1">
      <alignment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5" fillId="0" borderId="6" xfId="1" applyNumberFormat="1" applyFont="1" applyFill="1" applyBorder="1" applyAlignment="1">
      <alignment horizontal="center" vertical="center" wrapText="1"/>
    </xf>
    <xf numFmtId="0" fontId="15" fillId="0" borderId="9" xfId="1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left" vertical="center" wrapText="1"/>
    </xf>
    <xf numFmtId="3" fontId="15" fillId="0" borderId="6" xfId="0" applyNumberFormat="1" applyFont="1" applyFill="1" applyBorder="1" applyAlignment="1">
      <alignment horizontal="right" vertical="center"/>
    </xf>
    <xf numFmtId="3" fontId="15" fillId="0" borderId="6" xfId="1" applyNumberFormat="1" applyFont="1" applyFill="1" applyBorder="1" applyAlignment="1">
      <alignment horizontal="right" vertical="center"/>
    </xf>
    <xf numFmtId="3" fontId="15" fillId="0" borderId="5" xfId="0" applyNumberFormat="1" applyFont="1" applyFill="1" applyBorder="1" applyAlignment="1">
      <alignment horizontal="right" vertical="center"/>
    </xf>
    <xf numFmtId="49" fontId="11" fillId="0" borderId="3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vertical="center"/>
    </xf>
    <xf numFmtId="49" fontId="13" fillId="0" borderId="6" xfId="1" applyNumberFormat="1" applyFont="1" applyFill="1" applyBorder="1" applyAlignment="1">
      <alignment horizontal="center" vertical="center"/>
    </xf>
    <xf numFmtId="0" fontId="13" fillId="0" borderId="3" xfId="1" applyFont="1" applyFill="1" applyBorder="1" applyAlignment="1">
      <alignment vertical="center"/>
    </xf>
    <xf numFmtId="49" fontId="12" fillId="0" borderId="6" xfId="1" applyNumberFormat="1" applyFont="1" applyFill="1" applyBorder="1" applyAlignment="1">
      <alignment horizontal="center" vertical="center"/>
    </xf>
    <xf numFmtId="3" fontId="19" fillId="0" borderId="6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10" fillId="0" borderId="6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5" fillId="0" borderId="0" xfId="1" applyFont="1" applyFill="1" applyAlignment="1">
      <alignment horizontal="left" vertical="center"/>
    </xf>
    <xf numFmtId="0" fontId="17" fillId="0" borderId="6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horizontal="center" vertical="center"/>
    </xf>
    <xf numFmtId="0" fontId="15" fillId="0" borderId="9" xfId="1" applyFont="1" applyBorder="1" applyAlignment="1">
      <alignment horizontal="center" vertical="center" wrapText="1"/>
    </xf>
    <xf numFmtId="3" fontId="21" fillId="0" borderId="5" xfId="0" applyNumberFormat="1" applyFont="1" applyFill="1" applyBorder="1" applyAlignment="1">
      <alignment horizontal="right" vertical="center" wrapText="1"/>
    </xf>
    <xf numFmtId="3" fontId="21" fillId="0" borderId="5" xfId="0" applyNumberFormat="1" applyFont="1" applyFill="1" applyBorder="1" applyAlignment="1">
      <alignment horizontal="right" vertical="center"/>
    </xf>
    <xf numFmtId="3" fontId="15" fillId="0" borderId="7" xfId="1" applyNumberFormat="1" applyFont="1" applyFill="1" applyBorder="1" applyAlignment="1">
      <alignment horizontal="right" vertical="center"/>
    </xf>
    <xf numFmtId="3" fontId="15" fillId="0" borderId="4" xfId="1" applyNumberFormat="1" applyFont="1" applyFill="1" applyBorder="1" applyAlignment="1">
      <alignment horizontal="right" vertical="center"/>
    </xf>
    <xf numFmtId="3" fontId="15" fillId="0" borderId="6" xfId="2" applyNumberFormat="1" applyFont="1" applyFill="1" applyBorder="1" applyAlignment="1">
      <alignment horizontal="right" vertical="center"/>
    </xf>
    <xf numFmtId="3" fontId="15" fillId="0" borderId="9" xfId="0" applyNumberFormat="1" applyFont="1" applyBorder="1" applyAlignment="1">
      <alignment horizontal="right" vertical="center"/>
    </xf>
    <xf numFmtId="3" fontId="15" fillId="0" borderId="9" xfId="1" applyNumberFormat="1" applyFont="1" applyBorder="1" applyAlignment="1">
      <alignment horizontal="right" vertical="center"/>
    </xf>
    <xf numFmtId="3" fontId="15" fillId="0" borderId="5" xfId="0" applyNumberFormat="1" applyFont="1" applyBorder="1" applyAlignment="1">
      <alignment horizontal="right" vertical="center"/>
    </xf>
    <xf numFmtId="3" fontId="17" fillId="0" borderId="6" xfId="1" applyNumberFormat="1" applyFont="1" applyFill="1" applyBorder="1" applyAlignment="1">
      <alignment vertical="center"/>
    </xf>
    <xf numFmtId="3" fontId="17" fillId="0" borderId="6" xfId="1" applyNumberFormat="1" applyFont="1" applyFill="1" applyBorder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5" fillId="0" borderId="0" xfId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49" fontId="5" fillId="0" borderId="0" xfId="0" applyNumberFormat="1" applyFont="1" applyAlignment="1">
      <alignment horizontal="center"/>
    </xf>
    <xf numFmtId="0" fontId="22" fillId="0" borderId="0" xfId="0" applyFont="1"/>
    <xf numFmtId="0" fontId="5" fillId="0" borderId="0" xfId="0" applyFont="1"/>
    <xf numFmtId="0" fontId="5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right" vertical="center"/>
    </xf>
    <xf numFmtId="0" fontId="5" fillId="0" borderId="1" xfId="1" applyFont="1" applyFill="1" applyBorder="1" applyAlignment="1">
      <alignment vertical="center"/>
    </xf>
    <xf numFmtId="49" fontId="11" fillId="0" borderId="3" xfId="1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right" vertical="center"/>
    </xf>
    <xf numFmtId="0" fontId="13" fillId="0" borderId="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49" fontId="10" fillId="0" borderId="2" xfId="1" applyNumberFormat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right" vertical="center"/>
    </xf>
    <xf numFmtId="0" fontId="13" fillId="0" borderId="4" xfId="1" applyFont="1" applyFill="1" applyBorder="1" applyAlignment="1">
      <alignment horizontal="center" vertical="center"/>
    </xf>
    <xf numFmtId="0" fontId="19" fillId="0" borderId="3" xfId="1" applyFont="1" applyFill="1" applyBorder="1" applyAlignment="1">
      <alignment horizontal="right" vertical="center"/>
    </xf>
    <xf numFmtId="0" fontId="19" fillId="0" borderId="4" xfId="1" applyFont="1" applyFill="1" applyBorder="1" applyAlignment="1">
      <alignment horizontal="center" vertical="center"/>
    </xf>
    <xf numFmtId="0" fontId="11" fillId="0" borderId="3" xfId="1" applyFont="1" applyBorder="1" applyAlignment="1">
      <alignment horizontal="right" vertical="center"/>
    </xf>
    <xf numFmtId="0" fontId="11" fillId="0" borderId="4" xfId="1" applyFont="1" applyBorder="1" applyAlignment="1">
      <alignment horizontal="center" vertical="center"/>
    </xf>
    <xf numFmtId="0" fontId="15" fillId="0" borderId="0" xfId="1" applyFont="1" applyFill="1" applyAlignment="1">
      <alignment horizontal="left" vertical="center"/>
    </xf>
    <xf numFmtId="0" fontId="15" fillId="0" borderId="0" xfId="1" applyFont="1" applyFill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7" fillId="0" borderId="6" xfId="1" applyFont="1" applyFill="1" applyBorder="1" applyAlignment="1">
      <alignment horizontal="center" vertical="center" wrapText="1"/>
    </xf>
    <xf numFmtId="0" fontId="17" fillId="0" borderId="7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7" fillId="0" borderId="5" xfId="1" applyFont="1" applyFill="1" applyBorder="1" applyAlignment="1">
      <alignment horizontal="center" vertical="center" wrapText="1"/>
    </xf>
    <xf numFmtId="0" fontId="17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17" fillId="0" borderId="3" xfId="1" applyFont="1" applyFill="1" applyBorder="1" applyAlignment="1">
      <alignment horizontal="right" vertical="center"/>
    </xf>
    <xf numFmtId="0" fontId="17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left" vertical="center"/>
    </xf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right" vertical="center"/>
    </xf>
    <xf numFmtId="0" fontId="11" fillId="0" borderId="4" xfId="1" applyFont="1" applyBorder="1" applyAlignment="1">
      <alignment horizontal="right" vertical="center"/>
    </xf>
  </cellXfs>
  <cellStyles count="3">
    <cellStyle name="Обычный" xfId="0" builtinId="0"/>
    <cellStyle name="Обычный_ВЛ" xfId="2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7"/>
  <sheetViews>
    <sheetView view="pageBreakPreview" topLeftCell="A64" zoomScale="115" zoomScaleSheetLayoutView="115" workbookViewId="0">
      <selection activeCell="H64" sqref="H64"/>
    </sheetView>
  </sheetViews>
  <sheetFormatPr defaultColWidth="9.140625" defaultRowHeight="15"/>
  <cols>
    <col min="1" max="1" width="7" style="55" customWidth="1"/>
    <col min="2" max="2" width="36.140625" style="4" customWidth="1"/>
    <col min="3" max="3" width="9.140625" style="4"/>
    <col min="4" max="4" width="12.42578125" style="4" customWidth="1"/>
    <col min="5" max="5" width="9.140625" style="4"/>
    <col min="6" max="6" width="11" style="4" customWidth="1"/>
    <col min="7" max="16384" width="9.140625" style="4"/>
  </cols>
  <sheetData>
    <row r="1" spans="1:11" s="1" customFormat="1" ht="15.75">
      <c r="A1" s="197" t="s">
        <v>0</v>
      </c>
      <c r="B1" s="197"/>
      <c r="C1" s="5"/>
      <c r="D1" s="5"/>
      <c r="E1" s="5"/>
      <c r="F1" s="5"/>
      <c r="G1" s="5"/>
      <c r="H1" s="6" t="s">
        <v>1</v>
      </c>
      <c r="I1" s="5"/>
      <c r="J1" s="5"/>
      <c r="K1" s="5"/>
    </row>
    <row r="2" spans="1:11" s="1" customFormat="1" ht="32.25" customHeight="1">
      <c r="A2" s="198" t="s">
        <v>2</v>
      </c>
      <c r="B2" s="198"/>
      <c r="C2" s="5"/>
      <c r="D2" s="5"/>
      <c r="E2" s="5"/>
      <c r="F2" s="5"/>
      <c r="G2" s="5"/>
      <c r="H2" s="199" t="s">
        <v>3</v>
      </c>
      <c r="I2" s="199"/>
      <c r="J2" s="199"/>
      <c r="K2" s="199"/>
    </row>
    <row r="3" spans="1:11" s="1" customFormat="1" ht="15.75">
      <c r="A3" s="108"/>
      <c r="B3" s="8" t="s">
        <v>4</v>
      </c>
      <c r="C3" s="5"/>
      <c r="D3" s="5"/>
      <c r="E3" s="5"/>
      <c r="F3" s="5"/>
      <c r="G3" s="5"/>
      <c r="H3" s="45"/>
      <c r="I3" s="45"/>
      <c r="J3" s="200" t="s">
        <v>5</v>
      </c>
      <c r="K3" s="200"/>
    </row>
    <row r="4" spans="1:11" s="1" customFormat="1" ht="15.75">
      <c r="A4" s="109"/>
      <c r="B4" s="5"/>
      <c r="C4" s="5"/>
      <c r="D4" s="5"/>
      <c r="E4" s="5"/>
      <c r="F4" s="5"/>
      <c r="G4" s="5"/>
      <c r="H4" s="5"/>
      <c r="I4" s="5"/>
      <c r="J4" s="110"/>
      <c r="K4" s="110"/>
    </row>
    <row r="5" spans="1:11" s="1" customFormat="1" ht="15" customHeight="1">
      <c r="A5" s="198" t="s">
        <v>6</v>
      </c>
      <c r="B5" s="198"/>
      <c r="C5" s="5"/>
      <c r="D5" s="5"/>
      <c r="E5" s="5"/>
      <c r="F5" s="5"/>
      <c r="G5" s="5"/>
      <c r="H5" s="199"/>
      <c r="I5" s="199"/>
      <c r="J5" s="5"/>
      <c r="K5" s="5"/>
    </row>
    <row r="6" spans="1:11" s="1" customFormat="1" ht="15.75">
      <c r="A6" s="108"/>
      <c r="B6" s="111" t="s">
        <v>7</v>
      </c>
      <c r="C6" s="5"/>
      <c r="D6" s="5"/>
      <c r="E6" s="5"/>
      <c r="F6" s="5"/>
      <c r="G6" s="5"/>
      <c r="H6" s="5"/>
      <c r="I6" s="5"/>
      <c r="J6" s="200"/>
      <c r="K6" s="200"/>
    </row>
    <row r="7" spans="1:11">
      <c r="A7" s="112"/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1">
      <c r="A8" s="201" t="s">
        <v>129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</row>
    <row r="9" spans="1:11">
      <c r="A9" s="112"/>
      <c r="B9" s="113"/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28.5" customHeight="1">
      <c r="A10" s="208" t="s">
        <v>8</v>
      </c>
      <c r="B10" s="205" t="s">
        <v>9</v>
      </c>
      <c r="C10" s="205" t="s">
        <v>10</v>
      </c>
      <c r="D10" s="15" t="s">
        <v>11</v>
      </c>
      <c r="E10" s="16"/>
      <c r="F10" s="202" t="s">
        <v>12</v>
      </c>
      <c r="G10" s="202"/>
      <c r="H10" s="15" t="s">
        <v>13</v>
      </c>
      <c r="I10" s="47"/>
      <c r="J10" s="47"/>
      <c r="K10" s="16"/>
    </row>
    <row r="11" spans="1:11" ht="66" customHeight="1">
      <c r="A11" s="209"/>
      <c r="B11" s="206"/>
      <c r="C11" s="206"/>
      <c r="D11" s="106" t="s">
        <v>14</v>
      </c>
      <c r="E11" s="106" t="s">
        <v>15</v>
      </c>
      <c r="F11" s="107" t="s">
        <v>16</v>
      </c>
      <c r="G11" s="107" t="s">
        <v>17</v>
      </c>
      <c r="H11" s="106" t="s">
        <v>72</v>
      </c>
      <c r="I11" s="106" t="s">
        <v>19</v>
      </c>
      <c r="J11" s="106" t="s">
        <v>74</v>
      </c>
      <c r="K11" s="106" t="s">
        <v>73</v>
      </c>
    </row>
    <row r="12" spans="1:11" s="119" customFormat="1">
      <c r="A12" s="156" t="s">
        <v>22</v>
      </c>
      <c r="B12" s="157" t="s">
        <v>80</v>
      </c>
      <c r="C12" s="114"/>
      <c r="D12" s="115"/>
      <c r="E12" s="116"/>
      <c r="F12" s="117"/>
      <c r="G12" s="114"/>
      <c r="H12" s="116"/>
      <c r="I12" s="116"/>
      <c r="J12" s="116"/>
      <c r="K12" s="118"/>
    </row>
    <row r="13" spans="1:11" s="119" customFormat="1">
      <c r="A13" s="158" t="s">
        <v>23</v>
      </c>
      <c r="B13" s="159" t="s">
        <v>61</v>
      </c>
      <c r="C13" s="114"/>
      <c r="D13" s="117"/>
      <c r="E13" s="114"/>
      <c r="F13" s="117"/>
      <c r="G13" s="114"/>
      <c r="H13" s="114"/>
      <c r="I13" s="114"/>
      <c r="J13" s="114"/>
      <c r="K13" s="120"/>
    </row>
    <row r="14" spans="1:11" s="119" customFormat="1" ht="21.75" customHeight="1">
      <c r="A14" s="160">
        <v>1</v>
      </c>
      <c r="B14" s="62" t="s">
        <v>124</v>
      </c>
      <c r="C14" s="121" t="s">
        <v>125</v>
      </c>
      <c r="D14" s="122">
        <v>61800</v>
      </c>
      <c r="E14" s="123"/>
      <c r="F14" s="122">
        <v>40000</v>
      </c>
      <c r="G14" s="122"/>
      <c r="H14" s="122">
        <v>50</v>
      </c>
      <c r="I14" s="122"/>
      <c r="J14" s="122">
        <v>33</v>
      </c>
      <c r="K14" s="123">
        <v>22</v>
      </c>
    </row>
    <row r="15" spans="1:11" s="119" customFormat="1" ht="21.75" customHeight="1">
      <c r="A15" s="160" t="s">
        <v>25</v>
      </c>
      <c r="B15" s="62" t="s">
        <v>231</v>
      </c>
      <c r="C15" s="121" t="s">
        <v>125</v>
      </c>
      <c r="D15" s="122">
        <v>61800</v>
      </c>
      <c r="E15" s="123"/>
      <c r="F15" s="122">
        <v>40000</v>
      </c>
      <c r="G15" s="122"/>
      <c r="H15" s="122">
        <v>50</v>
      </c>
      <c r="I15" s="122"/>
      <c r="J15" s="122">
        <v>33</v>
      </c>
      <c r="K15" s="123">
        <v>22</v>
      </c>
    </row>
    <row r="16" spans="1:11" s="119" customFormat="1">
      <c r="A16" s="210" t="s">
        <v>29</v>
      </c>
      <c r="B16" s="211"/>
      <c r="C16" s="124" t="s">
        <v>22</v>
      </c>
      <c r="D16" s="125">
        <f>SUM(D14:D15)</f>
        <v>123600</v>
      </c>
      <c r="E16" s="126"/>
      <c r="F16" s="125">
        <f>SUM(F14:F15)</f>
        <v>80000</v>
      </c>
      <c r="G16" s="125"/>
      <c r="H16" s="125">
        <f>SUM(H14:H15)</f>
        <v>100</v>
      </c>
      <c r="I16" s="125"/>
      <c r="J16" s="125">
        <f>SUM(J14:J15)</f>
        <v>66</v>
      </c>
      <c r="K16" s="125">
        <f>SUM(K14:K15)</f>
        <v>44</v>
      </c>
    </row>
    <row r="17" spans="1:11" s="119" customFormat="1">
      <c r="A17" s="210" t="s">
        <v>81</v>
      </c>
      <c r="B17" s="211"/>
      <c r="C17" s="124"/>
      <c r="D17" s="125">
        <f>D16</f>
        <v>123600</v>
      </c>
      <c r="E17" s="126"/>
      <c r="F17" s="125">
        <f>F16</f>
        <v>80000</v>
      </c>
      <c r="G17" s="125"/>
      <c r="H17" s="125">
        <f>H16</f>
        <v>100</v>
      </c>
      <c r="I17" s="125"/>
      <c r="J17" s="125">
        <f>J16</f>
        <v>66</v>
      </c>
      <c r="K17" s="125">
        <f>K16</f>
        <v>44</v>
      </c>
    </row>
    <row r="18" spans="1:11" ht="20.25" customHeight="1">
      <c r="A18" s="195" t="s">
        <v>25</v>
      </c>
      <c r="B18" s="20" t="s">
        <v>26</v>
      </c>
      <c r="C18" s="21"/>
      <c r="D18" s="22"/>
      <c r="E18" s="23"/>
      <c r="F18" s="24"/>
      <c r="G18" s="21"/>
      <c r="H18" s="23"/>
      <c r="I18" s="23"/>
      <c r="J18" s="23"/>
      <c r="K18" s="48"/>
    </row>
    <row r="19" spans="1:11" ht="20.25" customHeight="1">
      <c r="A19" s="25" t="s">
        <v>27</v>
      </c>
      <c r="B19" s="26" t="s">
        <v>61</v>
      </c>
      <c r="C19" s="21"/>
      <c r="D19" s="24"/>
      <c r="E19" s="21"/>
      <c r="F19" s="24"/>
      <c r="G19" s="21"/>
      <c r="H19" s="21"/>
      <c r="I19" s="21"/>
      <c r="J19" s="21"/>
      <c r="K19" s="49"/>
    </row>
    <row r="20" spans="1:11" ht="18" customHeight="1">
      <c r="A20" s="34">
        <v>1</v>
      </c>
      <c r="B20" s="28" t="s">
        <v>260</v>
      </c>
      <c r="C20" s="29" t="s">
        <v>24</v>
      </c>
      <c r="D20" s="52">
        <v>25995</v>
      </c>
      <c r="E20" s="35"/>
      <c r="F20" s="52">
        <v>0</v>
      </c>
      <c r="G20" s="52"/>
      <c r="H20" s="52">
        <v>24</v>
      </c>
      <c r="I20" s="52"/>
      <c r="J20" s="52">
        <v>16</v>
      </c>
      <c r="K20" s="35">
        <v>4</v>
      </c>
    </row>
    <row r="21" spans="1:11" ht="18" customHeight="1">
      <c r="A21" s="34" t="s">
        <v>25</v>
      </c>
      <c r="B21" s="28" t="s">
        <v>261</v>
      </c>
      <c r="C21" s="29" t="s">
        <v>24</v>
      </c>
      <c r="D21" s="52">
        <v>25995</v>
      </c>
      <c r="E21" s="35"/>
      <c r="F21" s="52">
        <v>0</v>
      </c>
      <c r="G21" s="52"/>
      <c r="H21" s="52">
        <v>24</v>
      </c>
      <c r="I21" s="52"/>
      <c r="J21" s="52">
        <v>16</v>
      </c>
      <c r="K21" s="35">
        <v>4</v>
      </c>
    </row>
    <row r="22" spans="1:11" ht="18" customHeight="1">
      <c r="A22" s="34" t="s">
        <v>69</v>
      </c>
      <c r="B22" s="28" t="s">
        <v>262</v>
      </c>
      <c r="C22" s="29" t="s">
        <v>24</v>
      </c>
      <c r="D22" s="52">
        <v>25995</v>
      </c>
      <c r="E22" s="35"/>
      <c r="F22" s="52">
        <v>0</v>
      </c>
      <c r="G22" s="52"/>
      <c r="H22" s="52">
        <v>24</v>
      </c>
      <c r="I22" s="52"/>
      <c r="J22" s="52">
        <v>16</v>
      </c>
      <c r="K22" s="35">
        <v>4</v>
      </c>
    </row>
    <row r="23" spans="1:11" ht="18" customHeight="1">
      <c r="A23" s="34" t="s">
        <v>69</v>
      </c>
      <c r="B23" s="28" t="s">
        <v>263</v>
      </c>
      <c r="C23" s="29" t="s">
        <v>24</v>
      </c>
      <c r="D23" s="52">
        <v>25995</v>
      </c>
      <c r="E23" s="35"/>
      <c r="F23" s="52">
        <v>0</v>
      </c>
      <c r="G23" s="52"/>
      <c r="H23" s="52">
        <v>24</v>
      </c>
      <c r="I23" s="52"/>
      <c r="J23" s="52">
        <v>16</v>
      </c>
      <c r="K23" s="35">
        <v>4</v>
      </c>
    </row>
    <row r="24" spans="1:11">
      <c r="A24" s="203" t="s">
        <v>29</v>
      </c>
      <c r="B24" s="204"/>
      <c r="C24" s="32">
        <v>3</v>
      </c>
      <c r="D24" s="51">
        <f>SUM(D20:D23)</f>
        <v>103980</v>
      </c>
      <c r="E24" s="50"/>
      <c r="F24" s="51">
        <f>SUM(F20:F23)</f>
        <v>0</v>
      </c>
      <c r="G24" s="51"/>
      <c r="H24" s="51">
        <f>SUM(H20:H23)</f>
        <v>96</v>
      </c>
      <c r="I24" s="51"/>
      <c r="J24" s="51">
        <f>J20+J21+J23</f>
        <v>48</v>
      </c>
      <c r="K24" s="51">
        <f>SUM(K20:K23)</f>
        <v>16</v>
      </c>
    </row>
    <row r="25" spans="1:11">
      <c r="A25" s="25" t="s">
        <v>30</v>
      </c>
      <c r="B25" s="26" t="s">
        <v>109</v>
      </c>
      <c r="C25" s="21"/>
      <c r="D25" s="24"/>
      <c r="E25" s="21"/>
      <c r="F25" s="24"/>
      <c r="G25" s="24"/>
      <c r="H25" s="24"/>
      <c r="I25" s="24"/>
      <c r="J25" s="24"/>
      <c r="K25" s="49"/>
    </row>
    <row r="26" spans="1:11" ht="20.25" customHeight="1">
      <c r="A26" s="34">
        <v>1</v>
      </c>
      <c r="B26" s="28" t="s">
        <v>233</v>
      </c>
      <c r="C26" s="29" t="s">
        <v>24</v>
      </c>
      <c r="D26" s="52">
        <v>150000</v>
      </c>
      <c r="E26" s="35"/>
      <c r="F26" s="52">
        <v>20000</v>
      </c>
      <c r="G26" s="52"/>
      <c r="H26" s="52">
        <v>100</v>
      </c>
      <c r="I26" s="52"/>
      <c r="J26" s="52">
        <v>26</v>
      </c>
      <c r="K26" s="36">
        <v>12</v>
      </c>
    </row>
    <row r="27" spans="1:11">
      <c r="A27" s="203" t="s">
        <v>29</v>
      </c>
      <c r="B27" s="204"/>
      <c r="C27" s="32">
        <v>3</v>
      </c>
      <c r="D27" s="51">
        <f>SUM(D26:D26)</f>
        <v>150000</v>
      </c>
      <c r="E27" s="50"/>
      <c r="F27" s="51">
        <f>SUM(F26:F26)</f>
        <v>20000</v>
      </c>
      <c r="G27" s="51"/>
      <c r="H27" s="51">
        <f>SUM(H26:H26)</f>
        <v>100</v>
      </c>
      <c r="I27" s="51"/>
      <c r="J27" s="51">
        <f>SUM(J26:J26)</f>
        <v>26</v>
      </c>
      <c r="K27" s="51">
        <f>SUM(K26:K26)</f>
        <v>12</v>
      </c>
    </row>
    <row r="28" spans="1:11">
      <c r="A28" s="25" t="s">
        <v>31</v>
      </c>
      <c r="B28" s="26" t="s">
        <v>62</v>
      </c>
      <c r="C28" s="21"/>
      <c r="D28" s="24"/>
      <c r="E28" s="21"/>
      <c r="F28" s="24"/>
      <c r="G28" s="24"/>
      <c r="H28" s="24"/>
      <c r="I28" s="24"/>
      <c r="J28" s="24"/>
      <c r="K28" s="49"/>
    </row>
    <row r="29" spans="1:11">
      <c r="A29" s="34">
        <v>1</v>
      </c>
      <c r="B29" s="28" t="s">
        <v>232</v>
      </c>
      <c r="C29" s="29" t="s">
        <v>24</v>
      </c>
      <c r="D29" s="52">
        <v>110000</v>
      </c>
      <c r="E29" s="35"/>
      <c r="F29" s="52">
        <v>15000</v>
      </c>
      <c r="G29" s="52"/>
      <c r="H29" s="52">
        <v>100</v>
      </c>
      <c r="I29" s="52"/>
      <c r="J29" s="52">
        <v>80</v>
      </c>
      <c r="K29" s="36">
        <v>4</v>
      </c>
    </row>
    <row r="30" spans="1:11">
      <c r="A30" s="34" t="s">
        <v>25</v>
      </c>
      <c r="B30" s="28" t="s">
        <v>241</v>
      </c>
      <c r="C30" s="29" t="s">
        <v>24</v>
      </c>
      <c r="D30" s="52">
        <v>110000</v>
      </c>
      <c r="E30" s="35"/>
      <c r="F30" s="52">
        <v>15000</v>
      </c>
      <c r="G30" s="52"/>
      <c r="H30" s="52">
        <v>100</v>
      </c>
      <c r="I30" s="52"/>
      <c r="J30" s="52">
        <v>80</v>
      </c>
      <c r="K30" s="36">
        <v>4</v>
      </c>
    </row>
    <row r="31" spans="1:11">
      <c r="A31" s="203" t="s">
        <v>29</v>
      </c>
      <c r="B31" s="204"/>
      <c r="C31" s="32">
        <v>1</v>
      </c>
      <c r="D31" s="51">
        <f>SUM(D29:D30)</f>
        <v>220000</v>
      </c>
      <c r="E31" s="50"/>
      <c r="F31" s="51">
        <f>SUM(F29:F30)</f>
        <v>30000</v>
      </c>
      <c r="G31" s="51"/>
      <c r="H31" s="51">
        <f>SUM(H29:H30)</f>
        <v>200</v>
      </c>
      <c r="I31" s="51"/>
      <c r="J31" s="51">
        <f>SUM(J29:J30)</f>
        <v>160</v>
      </c>
      <c r="K31" s="51">
        <f>SUM(K29:K30)</f>
        <v>8</v>
      </c>
    </row>
    <row r="32" spans="1:11">
      <c r="A32" s="25" t="s">
        <v>235</v>
      </c>
      <c r="B32" s="26" t="s">
        <v>28</v>
      </c>
      <c r="C32" s="21"/>
      <c r="D32" s="24"/>
      <c r="E32" s="21"/>
      <c r="F32" s="24"/>
      <c r="G32" s="24"/>
      <c r="H32" s="24"/>
      <c r="I32" s="24"/>
      <c r="J32" s="24"/>
      <c r="K32" s="49"/>
    </row>
    <row r="33" spans="1:11">
      <c r="A33" s="34">
        <v>1</v>
      </c>
      <c r="B33" s="28" t="s">
        <v>236</v>
      </c>
      <c r="C33" s="29" t="s">
        <v>24</v>
      </c>
      <c r="D33" s="52">
        <v>20120</v>
      </c>
      <c r="E33" s="35"/>
      <c r="F33" s="52">
        <v>0</v>
      </c>
      <c r="G33" s="52"/>
      <c r="H33" s="52">
        <v>40</v>
      </c>
      <c r="I33" s="52"/>
      <c r="J33" s="52">
        <v>80</v>
      </c>
      <c r="K33" s="36">
        <v>4</v>
      </c>
    </row>
    <row r="34" spans="1:11">
      <c r="A34" s="203" t="s">
        <v>29</v>
      </c>
      <c r="B34" s="204"/>
      <c r="C34" s="32">
        <v>1</v>
      </c>
      <c r="D34" s="51">
        <f>SUM(D33:D33)</f>
        <v>20120</v>
      </c>
      <c r="E34" s="50"/>
      <c r="F34" s="51">
        <f>SUM(F33:F33)</f>
        <v>0</v>
      </c>
      <c r="G34" s="51"/>
      <c r="H34" s="51">
        <f>SUM(H33:H33)</f>
        <v>40</v>
      </c>
      <c r="I34" s="51"/>
      <c r="J34" s="51">
        <f>SUM(J33:J33)</f>
        <v>80</v>
      </c>
      <c r="K34" s="51">
        <f>SUM(K33:K33)</f>
        <v>4</v>
      </c>
    </row>
    <row r="35" spans="1:11">
      <c r="A35" s="203" t="s">
        <v>63</v>
      </c>
      <c r="B35" s="204"/>
      <c r="C35" s="32"/>
      <c r="D35" s="51">
        <f>D34+D31+D27+D24</f>
        <v>494100</v>
      </c>
      <c r="E35" s="50"/>
      <c r="F35" s="51">
        <f>F34+F31+F27+F24</f>
        <v>50000</v>
      </c>
      <c r="G35" s="51"/>
      <c r="H35" s="51">
        <f>H31+H27+H24</f>
        <v>396</v>
      </c>
      <c r="I35" s="51"/>
      <c r="J35" s="51">
        <f>J31+J27+J24</f>
        <v>234</v>
      </c>
      <c r="K35" s="51">
        <f>K34+K31+K27+K24</f>
        <v>40</v>
      </c>
    </row>
    <row r="36" spans="1:11">
      <c r="A36" s="203" t="s">
        <v>82</v>
      </c>
      <c r="B36" s="204"/>
      <c r="C36" s="32"/>
      <c r="D36" s="51">
        <f>D35+D17</f>
        <v>617700</v>
      </c>
      <c r="E36" s="50"/>
      <c r="F36" s="51">
        <f>F35+F17</f>
        <v>130000</v>
      </c>
      <c r="G36" s="51"/>
      <c r="H36" s="51">
        <f>H35+H17</f>
        <v>496</v>
      </c>
      <c r="I36" s="51"/>
      <c r="J36" s="51">
        <f>J35+J17</f>
        <v>300</v>
      </c>
      <c r="K36" s="51">
        <f>K35+K17</f>
        <v>84</v>
      </c>
    </row>
    <row r="37" spans="1:11">
      <c r="A37" s="25" t="s">
        <v>69</v>
      </c>
      <c r="B37" s="26" t="s">
        <v>64</v>
      </c>
      <c r="C37" s="21"/>
      <c r="D37" s="24"/>
      <c r="E37" s="21"/>
      <c r="F37" s="24"/>
      <c r="G37" s="21"/>
      <c r="H37" s="21"/>
      <c r="I37" s="21"/>
      <c r="J37" s="21"/>
      <c r="K37" s="49"/>
    </row>
    <row r="38" spans="1:11">
      <c r="A38" s="25" t="s">
        <v>70</v>
      </c>
      <c r="B38" s="26" t="s">
        <v>28</v>
      </c>
      <c r="C38" s="21"/>
      <c r="D38" s="24"/>
      <c r="E38" s="21"/>
      <c r="F38" s="24"/>
      <c r="G38" s="21"/>
      <c r="H38" s="21"/>
      <c r="I38" s="21"/>
      <c r="J38" s="21"/>
      <c r="K38" s="49"/>
    </row>
    <row r="39" spans="1:11" ht="15.75" customHeight="1">
      <c r="A39" s="34" t="s">
        <v>22</v>
      </c>
      <c r="B39" s="62" t="s">
        <v>111</v>
      </c>
      <c r="C39" s="29" t="s">
        <v>24</v>
      </c>
      <c r="D39" s="52">
        <v>33500</v>
      </c>
      <c r="E39" s="35"/>
      <c r="F39" s="52">
        <v>0</v>
      </c>
      <c r="G39" s="52"/>
      <c r="H39" s="52">
        <v>24</v>
      </c>
      <c r="I39" s="52"/>
      <c r="J39" s="52">
        <v>12</v>
      </c>
      <c r="K39" s="35">
        <v>0</v>
      </c>
    </row>
    <row r="40" spans="1:11" ht="15.75" customHeight="1">
      <c r="A40" s="34" t="s">
        <v>25</v>
      </c>
      <c r="B40" s="62" t="s">
        <v>245</v>
      </c>
      <c r="C40" s="29" t="s">
        <v>24</v>
      </c>
      <c r="D40" s="52">
        <v>12400</v>
      </c>
      <c r="E40" s="35"/>
      <c r="F40" s="52">
        <v>0</v>
      </c>
      <c r="G40" s="52"/>
      <c r="H40" s="52">
        <v>24</v>
      </c>
      <c r="I40" s="52"/>
      <c r="J40" s="52">
        <v>12</v>
      </c>
      <c r="K40" s="35">
        <v>0</v>
      </c>
    </row>
    <row r="41" spans="1:11" ht="15.75" customHeight="1">
      <c r="A41" s="34" t="s">
        <v>69</v>
      </c>
      <c r="B41" s="62" t="s">
        <v>246</v>
      </c>
      <c r="C41" s="29" t="s">
        <v>24</v>
      </c>
      <c r="D41" s="52">
        <v>15600</v>
      </c>
      <c r="E41" s="35"/>
      <c r="F41" s="52">
        <v>0</v>
      </c>
      <c r="G41" s="52"/>
      <c r="H41" s="52">
        <v>24</v>
      </c>
      <c r="I41" s="52"/>
      <c r="J41" s="52">
        <v>12</v>
      </c>
      <c r="K41" s="35">
        <v>0</v>
      </c>
    </row>
    <row r="42" spans="1:11" ht="15.75" customHeight="1">
      <c r="A42" s="34" t="s">
        <v>85</v>
      </c>
      <c r="B42" s="62" t="s">
        <v>247</v>
      </c>
      <c r="C42" s="29" t="s">
        <v>24</v>
      </c>
      <c r="D42" s="52">
        <v>14500</v>
      </c>
      <c r="E42" s="35"/>
      <c r="F42" s="52">
        <v>0</v>
      </c>
      <c r="G42" s="52"/>
      <c r="H42" s="52">
        <v>24</v>
      </c>
      <c r="I42" s="52"/>
      <c r="J42" s="52">
        <v>12</v>
      </c>
      <c r="K42" s="35">
        <v>0</v>
      </c>
    </row>
    <row r="43" spans="1:11" ht="15.75" customHeight="1">
      <c r="A43" s="34" t="s">
        <v>71</v>
      </c>
      <c r="B43" s="62" t="s">
        <v>248</v>
      </c>
      <c r="C43" s="29" t="s">
        <v>24</v>
      </c>
      <c r="D43" s="52">
        <v>11780</v>
      </c>
      <c r="E43" s="35"/>
      <c r="F43" s="52">
        <v>0</v>
      </c>
      <c r="G43" s="52"/>
      <c r="H43" s="52">
        <v>24</v>
      </c>
      <c r="I43" s="52"/>
      <c r="J43" s="52">
        <v>12</v>
      </c>
      <c r="K43" s="35">
        <v>0</v>
      </c>
    </row>
    <row r="44" spans="1:11" ht="15.75" customHeight="1">
      <c r="A44" s="34" t="s">
        <v>112</v>
      </c>
      <c r="B44" s="62" t="s">
        <v>249</v>
      </c>
      <c r="C44" s="29" t="s">
        <v>24</v>
      </c>
      <c r="D44" s="52">
        <v>27000</v>
      </c>
      <c r="E44" s="35"/>
      <c r="F44" s="52">
        <v>0</v>
      </c>
      <c r="G44" s="52"/>
      <c r="H44" s="52">
        <v>24</v>
      </c>
      <c r="I44" s="52"/>
      <c r="J44" s="52">
        <v>12</v>
      </c>
      <c r="K44" s="35">
        <v>0</v>
      </c>
    </row>
    <row r="45" spans="1:11" ht="15.75" customHeight="1">
      <c r="A45" s="34" t="s">
        <v>113</v>
      </c>
      <c r="B45" s="62" t="s">
        <v>250</v>
      </c>
      <c r="C45" s="29" t="s">
        <v>24</v>
      </c>
      <c r="D45" s="52">
        <v>15559</v>
      </c>
      <c r="E45" s="35"/>
      <c r="F45" s="52">
        <v>0</v>
      </c>
      <c r="G45" s="52"/>
      <c r="H45" s="52">
        <v>24</v>
      </c>
      <c r="I45" s="52"/>
      <c r="J45" s="52">
        <v>12</v>
      </c>
      <c r="K45" s="35">
        <v>0</v>
      </c>
    </row>
    <row r="46" spans="1:11" ht="15.75" customHeight="1">
      <c r="A46" s="34" t="s">
        <v>66</v>
      </c>
      <c r="B46" s="62" t="s">
        <v>251</v>
      </c>
      <c r="C46" s="29" t="s">
        <v>24</v>
      </c>
      <c r="D46" s="52">
        <v>14560</v>
      </c>
      <c r="E46" s="35"/>
      <c r="F46" s="52">
        <v>0</v>
      </c>
      <c r="G46" s="52"/>
      <c r="H46" s="52">
        <v>24</v>
      </c>
      <c r="I46" s="52"/>
      <c r="J46" s="52">
        <v>12</v>
      </c>
      <c r="K46" s="35">
        <v>0</v>
      </c>
    </row>
    <row r="47" spans="1:11" ht="15.75" customHeight="1">
      <c r="A47" s="34" t="s">
        <v>67</v>
      </c>
      <c r="B47" s="62" t="s">
        <v>252</v>
      </c>
      <c r="C47" s="29" t="s">
        <v>24</v>
      </c>
      <c r="D47" s="52">
        <v>15100</v>
      </c>
      <c r="E47" s="35"/>
      <c r="F47" s="52">
        <v>0</v>
      </c>
      <c r="G47" s="52"/>
      <c r="H47" s="52">
        <v>24</v>
      </c>
      <c r="I47" s="52"/>
      <c r="J47" s="52">
        <v>12</v>
      </c>
      <c r="K47" s="35">
        <v>0</v>
      </c>
    </row>
    <row r="48" spans="1:11" ht="15.75" customHeight="1">
      <c r="A48" s="34" t="s">
        <v>68</v>
      </c>
      <c r="B48" s="62" t="s">
        <v>253</v>
      </c>
      <c r="C48" s="29" t="s">
        <v>24</v>
      </c>
      <c r="D48" s="52">
        <v>17000</v>
      </c>
      <c r="E48" s="35"/>
      <c r="F48" s="52">
        <v>0</v>
      </c>
      <c r="G48" s="52"/>
      <c r="H48" s="52">
        <v>24</v>
      </c>
      <c r="I48" s="52"/>
      <c r="J48" s="52">
        <v>12</v>
      </c>
      <c r="K48" s="35">
        <v>0</v>
      </c>
    </row>
    <row r="49" spans="1:11" ht="15.75" customHeight="1">
      <c r="A49" s="34" t="s">
        <v>110</v>
      </c>
      <c r="B49" s="62" t="s">
        <v>254</v>
      </c>
      <c r="C49" s="29" t="s">
        <v>24</v>
      </c>
      <c r="D49" s="52">
        <v>15559</v>
      </c>
      <c r="E49" s="35"/>
      <c r="F49" s="52">
        <v>0</v>
      </c>
      <c r="G49" s="52"/>
      <c r="H49" s="52">
        <v>24</v>
      </c>
      <c r="I49" s="52"/>
      <c r="J49" s="52">
        <v>12</v>
      </c>
      <c r="K49" s="35">
        <v>0</v>
      </c>
    </row>
    <row r="50" spans="1:11" ht="15.75" customHeight="1">
      <c r="A50" s="34" t="s">
        <v>257</v>
      </c>
      <c r="B50" s="62" t="s">
        <v>255</v>
      </c>
      <c r="C50" s="29" t="s">
        <v>24</v>
      </c>
      <c r="D50" s="52">
        <v>14560</v>
      </c>
      <c r="E50" s="35"/>
      <c r="F50" s="52">
        <v>0</v>
      </c>
      <c r="G50" s="52"/>
      <c r="H50" s="52">
        <v>24</v>
      </c>
      <c r="I50" s="52"/>
      <c r="J50" s="52">
        <v>12</v>
      </c>
      <c r="K50" s="35">
        <v>0</v>
      </c>
    </row>
    <row r="51" spans="1:11" ht="15.75" customHeight="1">
      <c r="A51" s="34" t="s">
        <v>258</v>
      </c>
      <c r="B51" s="62" t="s">
        <v>256</v>
      </c>
      <c r="C51" s="29" t="s">
        <v>24</v>
      </c>
      <c r="D51" s="52">
        <v>32405</v>
      </c>
      <c r="E51" s="35"/>
      <c r="F51" s="52">
        <v>0</v>
      </c>
      <c r="G51" s="52"/>
      <c r="H51" s="52">
        <v>24</v>
      </c>
      <c r="I51" s="52"/>
      <c r="J51" s="52">
        <v>12</v>
      </c>
      <c r="K51" s="35">
        <v>0</v>
      </c>
    </row>
    <row r="52" spans="1:11" ht="15.75" customHeight="1">
      <c r="A52" s="34" t="s">
        <v>259</v>
      </c>
      <c r="B52" s="28" t="s">
        <v>65</v>
      </c>
      <c r="C52" s="29" t="s">
        <v>24</v>
      </c>
      <c r="D52" s="52">
        <v>50000</v>
      </c>
      <c r="E52" s="35"/>
      <c r="F52" s="52">
        <v>0</v>
      </c>
      <c r="G52" s="52"/>
      <c r="H52" s="52">
        <v>24</v>
      </c>
      <c r="I52" s="52"/>
      <c r="J52" s="52">
        <v>12</v>
      </c>
      <c r="K52" s="35">
        <v>0</v>
      </c>
    </row>
    <row r="53" spans="1:11">
      <c r="A53" s="203" t="s">
        <v>29</v>
      </c>
      <c r="B53" s="204"/>
      <c r="C53" s="32">
        <v>11</v>
      </c>
      <c r="D53" s="51">
        <f>SUM(D39:D52)</f>
        <v>289523</v>
      </c>
      <c r="E53" s="50"/>
      <c r="F53" s="51">
        <f>SUM(F39:F52)</f>
        <v>0</v>
      </c>
      <c r="G53" s="51"/>
      <c r="H53" s="51">
        <f>SUM(H39:H52)</f>
        <v>336</v>
      </c>
      <c r="I53" s="51"/>
      <c r="J53" s="51">
        <f>SUM(J39:J52)</f>
        <v>168</v>
      </c>
      <c r="K53" s="51">
        <f>SUM(K39:K52)</f>
        <v>0</v>
      </c>
    </row>
    <row r="54" spans="1:11">
      <c r="A54" s="25" t="s">
        <v>85</v>
      </c>
      <c r="B54" s="26" t="s">
        <v>32</v>
      </c>
      <c r="C54" s="21"/>
      <c r="D54" s="24"/>
      <c r="E54" s="21"/>
      <c r="F54" s="24"/>
      <c r="G54" s="21"/>
      <c r="H54" s="21"/>
      <c r="I54" s="21"/>
      <c r="J54" s="21"/>
      <c r="K54" s="49"/>
    </row>
    <row r="55" spans="1:11" ht="69" customHeight="1">
      <c r="A55" s="34" t="s">
        <v>22</v>
      </c>
      <c r="B55" s="28" t="s">
        <v>267</v>
      </c>
      <c r="C55" s="29" t="s">
        <v>33</v>
      </c>
      <c r="D55" s="52">
        <v>500000</v>
      </c>
      <c r="E55" s="35"/>
      <c r="F55" s="52">
        <v>300000</v>
      </c>
      <c r="G55" s="30"/>
      <c r="H55" s="30" t="s">
        <v>266</v>
      </c>
      <c r="I55" s="30"/>
      <c r="J55" s="30"/>
      <c r="K55" s="30"/>
    </row>
    <row r="56" spans="1:11" ht="54.75" customHeight="1">
      <c r="A56" s="34" t="s">
        <v>25</v>
      </c>
      <c r="B56" s="28" t="s">
        <v>268</v>
      </c>
      <c r="C56" s="29" t="s">
        <v>33</v>
      </c>
      <c r="D56" s="52">
        <v>266630</v>
      </c>
      <c r="E56" s="35"/>
      <c r="F56" s="52">
        <v>200000</v>
      </c>
      <c r="G56" s="30"/>
      <c r="H56" s="30">
        <v>215.05</v>
      </c>
      <c r="I56" s="30"/>
      <c r="J56" s="30">
        <v>32.29</v>
      </c>
      <c r="K56" s="30">
        <v>2.5</v>
      </c>
    </row>
    <row r="57" spans="1:11" ht="66.75" customHeight="1">
      <c r="A57" s="34" t="s">
        <v>69</v>
      </c>
      <c r="B57" s="28" t="s">
        <v>269</v>
      </c>
      <c r="C57" s="29" t="s">
        <v>33</v>
      </c>
      <c r="D57" s="52">
        <v>184010</v>
      </c>
      <c r="E57" s="35"/>
      <c r="F57" s="52">
        <v>144604</v>
      </c>
      <c r="G57" s="30"/>
      <c r="H57" s="30">
        <v>8</v>
      </c>
      <c r="I57" s="30"/>
      <c r="J57" s="30">
        <v>8</v>
      </c>
      <c r="K57" s="30">
        <v>0.45</v>
      </c>
    </row>
    <row r="58" spans="1:11" ht="51" customHeight="1">
      <c r="A58" s="34" t="s">
        <v>85</v>
      </c>
      <c r="B58" s="28" t="s">
        <v>270</v>
      </c>
      <c r="C58" s="29" t="s">
        <v>33</v>
      </c>
      <c r="D58" s="52">
        <v>240681</v>
      </c>
      <c r="E58" s="35"/>
      <c r="F58" s="52">
        <v>128336</v>
      </c>
      <c r="G58" s="30"/>
      <c r="H58" s="30">
        <v>8</v>
      </c>
      <c r="I58" s="30"/>
      <c r="J58" s="30">
        <v>8</v>
      </c>
      <c r="K58" s="30">
        <v>0.45</v>
      </c>
    </row>
    <row r="59" spans="1:11">
      <c r="A59" s="203" t="s">
        <v>29</v>
      </c>
      <c r="B59" s="204"/>
      <c r="C59" s="32">
        <v>8</v>
      </c>
      <c r="D59" s="51">
        <f>SUM(D55:D58)</f>
        <v>1191321</v>
      </c>
      <c r="E59" s="50"/>
      <c r="F59" s="51">
        <f>SUM(F55:F58)</f>
        <v>772940</v>
      </c>
      <c r="G59" s="50"/>
      <c r="H59" s="51">
        <f>SUM(H55:H58)</f>
        <v>231.05</v>
      </c>
      <c r="I59" s="50"/>
      <c r="J59" s="51">
        <f>SUM(J55:J58)</f>
        <v>48.29</v>
      </c>
      <c r="K59" s="51">
        <f>SUM(K55:K58)</f>
        <v>3.4000000000000004</v>
      </c>
    </row>
    <row r="60" spans="1:11" s="68" customFormat="1" ht="23.25" customHeight="1">
      <c r="A60" s="82">
        <v>5</v>
      </c>
      <c r="B60" s="83" t="s">
        <v>86</v>
      </c>
      <c r="C60" s="76"/>
      <c r="D60" s="79"/>
      <c r="E60" s="80"/>
      <c r="F60" s="79"/>
      <c r="G60" s="80"/>
      <c r="H60" s="80"/>
      <c r="I60" s="80"/>
      <c r="J60" s="80"/>
      <c r="K60" s="84"/>
    </row>
    <row r="61" spans="1:11" s="68" customFormat="1" ht="31.5" customHeight="1">
      <c r="A61" s="61">
        <v>1</v>
      </c>
      <c r="B61" s="95" t="s">
        <v>126</v>
      </c>
      <c r="C61" s="96" t="s">
        <v>127</v>
      </c>
      <c r="D61" s="153">
        <v>1580000</v>
      </c>
      <c r="E61" s="154"/>
      <c r="F61" s="155">
        <v>1200000</v>
      </c>
      <c r="G61" s="154"/>
      <c r="H61" s="154">
        <v>100</v>
      </c>
      <c r="I61" s="154"/>
      <c r="J61" s="154">
        <v>24</v>
      </c>
      <c r="K61" s="154">
        <v>0</v>
      </c>
    </row>
    <row r="62" spans="1:11" s="68" customFormat="1" ht="18.75" customHeight="1">
      <c r="A62" s="212" t="s">
        <v>29</v>
      </c>
      <c r="B62" s="213"/>
      <c r="C62" s="82">
        <v>19</v>
      </c>
      <c r="D62" s="161">
        <f>SUM(D61:D61)</f>
        <v>1580000</v>
      </c>
      <c r="E62" s="161"/>
      <c r="F62" s="161">
        <f>SUM(F61:F61)</f>
        <v>1200000</v>
      </c>
      <c r="G62" s="161"/>
      <c r="H62" s="161">
        <f>SUM(H61:H61)</f>
        <v>100</v>
      </c>
      <c r="I62" s="161"/>
      <c r="J62" s="161">
        <f>SUM(J61:J61)</f>
        <v>24</v>
      </c>
      <c r="K62" s="161">
        <f>SUM(K61:K61)</f>
        <v>0</v>
      </c>
    </row>
    <row r="63" spans="1:11">
      <c r="A63" s="214" t="s">
        <v>36</v>
      </c>
      <c r="B63" s="215"/>
      <c r="C63" s="37"/>
      <c r="D63" s="56">
        <f>D62+D59+D53+D36</f>
        <v>3678544</v>
      </c>
      <c r="E63" s="57"/>
      <c r="F63" s="56">
        <f>F62+F59+F53+F36</f>
        <v>2102940</v>
      </c>
      <c r="G63" s="57"/>
      <c r="H63" s="56">
        <f>H62+H59+H53+H36</f>
        <v>1163.05</v>
      </c>
      <c r="I63" s="57"/>
      <c r="J63" s="56">
        <f>J62+J59+J53+J36</f>
        <v>540.29</v>
      </c>
      <c r="K63" s="56">
        <f>K62+K59+K53+K36</f>
        <v>87.4</v>
      </c>
    </row>
    <row r="64" spans="1:11">
      <c r="A64" s="112"/>
      <c r="B64" s="113"/>
      <c r="C64" s="113"/>
      <c r="D64" s="113"/>
      <c r="E64" s="113"/>
      <c r="F64" s="113"/>
      <c r="G64" s="113"/>
      <c r="H64" s="113"/>
      <c r="I64" s="113"/>
      <c r="J64" s="113"/>
      <c r="K64" s="113"/>
    </row>
    <row r="65" spans="1:11" s="2" customFormat="1" ht="18">
      <c r="A65" s="53"/>
      <c r="B65" s="41" t="s">
        <v>37</v>
      </c>
      <c r="C65" s="41"/>
      <c r="D65" s="41"/>
      <c r="E65" s="41"/>
      <c r="F65" s="41"/>
      <c r="G65" s="41"/>
      <c r="H65" s="41"/>
      <c r="I65" s="41"/>
      <c r="J65" s="41"/>
      <c r="K65" s="41"/>
    </row>
    <row r="66" spans="1:11" s="2" customFormat="1" ht="18">
      <c r="A66" s="53"/>
      <c r="B66" s="41"/>
      <c r="C66" s="41"/>
      <c r="D66" s="41"/>
      <c r="E66" s="41"/>
      <c r="F66" s="41"/>
      <c r="G66" s="41"/>
      <c r="H66" s="41"/>
      <c r="I66" s="41"/>
      <c r="J66" s="41"/>
      <c r="K66" s="41"/>
    </row>
    <row r="67" spans="1:11" s="2" customFormat="1" ht="15" customHeight="1">
      <c r="A67" s="207" t="s">
        <v>38</v>
      </c>
      <c r="B67" s="207"/>
      <c r="D67" s="42" t="s">
        <v>39</v>
      </c>
      <c r="E67" s="41"/>
      <c r="F67" s="41"/>
      <c r="H67" s="41"/>
      <c r="I67" s="41"/>
      <c r="J67" s="41"/>
      <c r="K67" s="41"/>
    </row>
    <row r="68" spans="1:11" s="2" customFormat="1" ht="18">
      <c r="A68" s="53"/>
      <c r="B68" s="41"/>
      <c r="C68" s="41"/>
      <c r="D68" s="41"/>
      <c r="E68" s="41"/>
      <c r="F68" s="41"/>
      <c r="H68" s="41"/>
      <c r="I68" s="41"/>
      <c r="J68" s="41"/>
      <c r="K68" s="41"/>
    </row>
    <row r="69" spans="1:11" s="2" customFormat="1" ht="18">
      <c r="A69" s="54"/>
      <c r="B69" s="2" t="s">
        <v>40</v>
      </c>
      <c r="D69" s="2" t="s">
        <v>41</v>
      </c>
    </row>
    <row r="71" spans="1:11" ht="18.75">
      <c r="B71" s="127"/>
    </row>
    <row r="72" spans="1:11" ht="18.75">
      <c r="B72" s="127" t="s">
        <v>238</v>
      </c>
    </row>
    <row r="73" spans="1:11" ht="18.75">
      <c r="B73" s="127" t="s">
        <v>239</v>
      </c>
    </row>
    <row r="74" spans="1:11" ht="18.75">
      <c r="B74" s="127" t="s">
        <v>240</v>
      </c>
    </row>
    <row r="75" spans="1:11" ht="18.75">
      <c r="B75" s="127" t="s">
        <v>128</v>
      </c>
    </row>
    <row r="76" spans="1:11" ht="18.75">
      <c r="B76" s="127"/>
    </row>
    <row r="77" spans="1:11" ht="18.75">
      <c r="B77" s="127" t="s">
        <v>271</v>
      </c>
    </row>
  </sheetData>
  <mergeCells count="25">
    <mergeCell ref="A67:B67"/>
    <mergeCell ref="A10:A11"/>
    <mergeCell ref="B10:B11"/>
    <mergeCell ref="A27:B27"/>
    <mergeCell ref="A16:B16"/>
    <mergeCell ref="A17:B17"/>
    <mergeCell ref="A34:B34"/>
    <mergeCell ref="A59:B59"/>
    <mergeCell ref="A62:B62"/>
    <mergeCell ref="A63:B63"/>
    <mergeCell ref="J6:K6"/>
    <mergeCell ref="A8:K8"/>
    <mergeCell ref="F10:G10"/>
    <mergeCell ref="A53:B53"/>
    <mergeCell ref="C10:C11"/>
    <mergeCell ref="A24:B24"/>
    <mergeCell ref="A31:B31"/>
    <mergeCell ref="A36:B36"/>
    <mergeCell ref="A35:B35"/>
    <mergeCell ref="A1:B1"/>
    <mergeCell ref="A2:B2"/>
    <mergeCell ref="H2:K2"/>
    <mergeCell ref="J3:K3"/>
    <mergeCell ref="A5:B5"/>
    <mergeCell ref="H5:I5"/>
  </mergeCells>
  <pageMargins left="0.27559055118110198" right="0.23622047244094499" top="0.28000000000000003" bottom="0.31496062992126" header="0.2" footer="0.31496062992126"/>
  <pageSetup paperSize="9" scale="6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2"/>
  <sheetViews>
    <sheetView view="pageBreakPreview" topLeftCell="A2" zoomScale="115" zoomScaleSheetLayoutView="115" workbookViewId="0">
      <selection activeCell="A12" sqref="A12:XFD24"/>
    </sheetView>
  </sheetViews>
  <sheetFormatPr defaultColWidth="9.140625" defaultRowHeight="15"/>
  <cols>
    <col min="1" max="1" width="7" style="55" customWidth="1"/>
    <col min="2" max="2" width="36.140625" style="4" customWidth="1"/>
    <col min="3" max="3" width="9.140625" style="4"/>
    <col min="4" max="4" width="12.42578125" style="4" customWidth="1"/>
    <col min="5" max="5" width="9.140625" style="4"/>
    <col min="6" max="6" width="11" style="4" customWidth="1"/>
    <col min="7" max="16384" width="9.140625" style="4"/>
  </cols>
  <sheetData>
    <row r="1" spans="1:11" s="1" customFormat="1" ht="15.75">
      <c r="A1" s="197" t="s">
        <v>0</v>
      </c>
      <c r="B1" s="197"/>
      <c r="C1" s="5"/>
      <c r="D1" s="5"/>
      <c r="E1" s="5"/>
      <c r="F1" s="5"/>
      <c r="G1" s="5"/>
      <c r="H1" s="6" t="s">
        <v>1</v>
      </c>
      <c r="I1" s="5"/>
      <c r="J1" s="5"/>
      <c r="K1" s="5"/>
    </row>
    <row r="2" spans="1:11" s="1" customFormat="1" ht="32.25" customHeight="1">
      <c r="A2" s="198" t="s">
        <v>2</v>
      </c>
      <c r="B2" s="198"/>
      <c r="C2" s="5"/>
      <c r="D2" s="5"/>
      <c r="E2" s="5"/>
      <c r="F2" s="5"/>
      <c r="G2" s="5"/>
      <c r="H2" s="199" t="s">
        <v>3</v>
      </c>
      <c r="I2" s="199"/>
      <c r="J2" s="199"/>
      <c r="K2" s="199"/>
    </row>
    <row r="3" spans="1:11" s="1" customFormat="1" ht="15.75">
      <c r="A3" s="108"/>
      <c r="B3" s="8" t="s">
        <v>4</v>
      </c>
      <c r="C3" s="5"/>
      <c r="D3" s="5"/>
      <c r="E3" s="5"/>
      <c r="F3" s="5"/>
      <c r="G3" s="5"/>
      <c r="H3" s="45"/>
      <c r="I3" s="45"/>
      <c r="J3" s="200" t="s">
        <v>5</v>
      </c>
      <c r="K3" s="200"/>
    </row>
    <row r="4" spans="1:11" s="1" customFormat="1" ht="15.75">
      <c r="A4" s="109"/>
      <c r="B4" s="5"/>
      <c r="C4" s="5"/>
      <c r="D4" s="5"/>
      <c r="E4" s="5"/>
      <c r="F4" s="5"/>
      <c r="G4" s="5"/>
      <c r="H4" s="5"/>
      <c r="I4" s="5"/>
      <c r="J4" s="162"/>
      <c r="K4" s="162"/>
    </row>
    <row r="5" spans="1:11" s="1" customFormat="1" ht="15" customHeight="1">
      <c r="A5" s="198" t="s">
        <v>6</v>
      </c>
      <c r="B5" s="198"/>
      <c r="C5" s="5"/>
      <c r="D5" s="5"/>
      <c r="E5" s="5"/>
      <c r="F5" s="5"/>
      <c r="G5" s="5"/>
      <c r="H5" s="199"/>
      <c r="I5" s="199"/>
      <c r="J5" s="5"/>
      <c r="K5" s="5"/>
    </row>
    <row r="6" spans="1:11" s="1" customFormat="1" ht="15.75">
      <c r="A6" s="108"/>
      <c r="B6" s="111" t="s">
        <v>7</v>
      </c>
      <c r="C6" s="5"/>
      <c r="D6" s="5"/>
      <c r="E6" s="5"/>
      <c r="F6" s="5"/>
      <c r="G6" s="5"/>
      <c r="H6" s="5"/>
      <c r="I6" s="5"/>
      <c r="J6" s="200"/>
      <c r="K6" s="200"/>
    </row>
    <row r="7" spans="1:11">
      <c r="A7" s="112"/>
      <c r="B7" s="113"/>
      <c r="C7" s="113"/>
      <c r="D7" s="113"/>
      <c r="E7" s="113"/>
      <c r="F7" s="113"/>
      <c r="G7" s="113"/>
      <c r="H7" s="113"/>
      <c r="I7" s="113"/>
      <c r="J7" s="113"/>
      <c r="K7" s="113"/>
    </row>
    <row r="8" spans="1:11">
      <c r="A8" s="201" t="s">
        <v>265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</row>
    <row r="9" spans="1:11">
      <c r="A9" s="112"/>
      <c r="B9" s="113"/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28.5" customHeight="1">
      <c r="A10" s="208" t="s">
        <v>8</v>
      </c>
      <c r="B10" s="205" t="s">
        <v>9</v>
      </c>
      <c r="C10" s="205" t="s">
        <v>10</v>
      </c>
      <c r="D10" s="15" t="s">
        <v>11</v>
      </c>
      <c r="E10" s="16"/>
      <c r="F10" s="202" t="s">
        <v>12</v>
      </c>
      <c r="G10" s="202"/>
      <c r="H10" s="15" t="s">
        <v>13</v>
      </c>
      <c r="I10" s="47"/>
      <c r="J10" s="47"/>
      <c r="K10" s="16"/>
    </row>
    <row r="11" spans="1:11" ht="66" customHeight="1">
      <c r="A11" s="209"/>
      <c r="B11" s="206"/>
      <c r="C11" s="206"/>
      <c r="D11" s="163" t="s">
        <v>14</v>
      </c>
      <c r="E11" s="163" t="s">
        <v>15</v>
      </c>
      <c r="F11" s="164" t="s">
        <v>16</v>
      </c>
      <c r="G11" s="164" t="s">
        <v>17</v>
      </c>
      <c r="H11" s="163" t="s">
        <v>72</v>
      </c>
      <c r="I11" s="163" t="s">
        <v>19</v>
      </c>
      <c r="J11" s="163" t="s">
        <v>74</v>
      </c>
      <c r="K11" s="163" t="s">
        <v>73</v>
      </c>
    </row>
    <row r="25" spans="1:11">
      <c r="A25" s="112"/>
      <c r="B25" s="113"/>
      <c r="C25" s="113"/>
      <c r="D25" s="113"/>
      <c r="E25" s="113"/>
      <c r="F25" s="113"/>
      <c r="G25" s="113"/>
      <c r="H25" s="113"/>
      <c r="I25" s="113"/>
      <c r="J25" s="113"/>
      <c r="K25" s="113"/>
    </row>
    <row r="26" spans="1:11" s="2" customFormat="1" ht="18">
      <c r="A26" s="53"/>
      <c r="B26" s="41" t="s">
        <v>37</v>
      </c>
      <c r="C26" s="41"/>
      <c r="D26" s="41"/>
      <c r="E26" s="41"/>
      <c r="F26" s="41"/>
      <c r="G26" s="41"/>
      <c r="H26" s="41"/>
      <c r="I26" s="41"/>
      <c r="J26" s="41"/>
      <c r="K26" s="41"/>
    </row>
    <row r="27" spans="1:11" s="2" customFormat="1" ht="18">
      <c r="A27" s="53"/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11" s="2" customFormat="1" ht="15" customHeight="1">
      <c r="A28" s="207" t="s">
        <v>38</v>
      </c>
      <c r="B28" s="207"/>
      <c r="D28" s="42" t="s">
        <v>39</v>
      </c>
      <c r="E28" s="41"/>
      <c r="F28" s="41"/>
      <c r="H28" s="41"/>
      <c r="I28" s="41"/>
      <c r="J28" s="41"/>
      <c r="K28" s="41"/>
    </row>
    <row r="29" spans="1:11" s="2" customFormat="1" ht="18">
      <c r="A29" s="53"/>
      <c r="B29" s="41"/>
      <c r="C29" s="41"/>
      <c r="D29" s="41"/>
      <c r="E29" s="41"/>
      <c r="F29" s="41"/>
      <c r="H29" s="41"/>
      <c r="I29" s="41"/>
      <c r="J29" s="41"/>
      <c r="K29" s="41"/>
    </row>
    <row r="30" spans="1:11" s="2" customFormat="1" ht="18">
      <c r="A30" s="54"/>
      <c r="B30" s="2" t="s">
        <v>40</v>
      </c>
      <c r="D30" s="2" t="s">
        <v>41</v>
      </c>
    </row>
    <row r="32" spans="1:11" ht="18.75">
      <c r="B32" s="127"/>
    </row>
  </sheetData>
  <mergeCells count="13">
    <mergeCell ref="A1:B1"/>
    <mergeCell ref="A2:B2"/>
    <mergeCell ref="H2:K2"/>
    <mergeCell ref="J3:K3"/>
    <mergeCell ref="A5:B5"/>
    <mergeCell ref="H5:I5"/>
    <mergeCell ref="A28:B28"/>
    <mergeCell ref="J6:K6"/>
    <mergeCell ref="A8:K8"/>
    <mergeCell ref="A10:A11"/>
    <mergeCell ref="B10:B11"/>
    <mergeCell ref="C10:C11"/>
    <mergeCell ref="F10:G10"/>
  </mergeCells>
  <pageMargins left="0.24" right="0.26" top="0.2" bottom="0.35" header="0.3" footer="0.3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94"/>
  <sheetViews>
    <sheetView view="pageBreakPreview" topLeftCell="A28" zoomScale="115" zoomScaleSheetLayoutView="115" workbookViewId="0">
      <selection activeCell="B39" sqref="B39"/>
    </sheetView>
  </sheetViews>
  <sheetFormatPr defaultColWidth="9.140625" defaultRowHeight="12.75"/>
  <cols>
    <col min="1" max="1" width="7" style="104" customWidth="1"/>
    <col min="2" max="2" width="35" style="100" customWidth="1"/>
    <col min="3" max="3" width="9.140625" style="104"/>
    <col min="4" max="4" width="12.42578125" style="105" customWidth="1"/>
    <col min="5" max="5" width="9.140625" style="105"/>
    <col min="6" max="6" width="12.28515625" style="105" customWidth="1"/>
    <col min="7" max="9" width="9.140625" style="105"/>
    <col min="10" max="10" width="9.85546875" style="105" customWidth="1"/>
    <col min="11" max="11" width="9.140625" style="105"/>
    <col min="12" max="16384" width="9.140625" style="68"/>
  </cols>
  <sheetData>
    <row r="1" spans="1:11" ht="21" customHeight="1">
      <c r="A1" s="225" t="s">
        <v>0</v>
      </c>
      <c r="B1" s="225"/>
      <c r="C1" s="66"/>
      <c r="D1" s="66"/>
      <c r="E1" s="66"/>
      <c r="F1" s="66"/>
      <c r="G1" s="66"/>
      <c r="H1" s="67" t="s">
        <v>1</v>
      </c>
      <c r="I1" s="66"/>
      <c r="J1" s="66"/>
      <c r="K1" s="66"/>
    </row>
    <row r="2" spans="1:11" ht="21" customHeight="1">
      <c r="A2" s="217" t="s">
        <v>2</v>
      </c>
      <c r="B2" s="217"/>
      <c r="C2" s="66"/>
      <c r="D2" s="66"/>
      <c r="E2" s="66"/>
      <c r="F2" s="66"/>
      <c r="G2" s="66"/>
      <c r="H2" s="226" t="s">
        <v>3</v>
      </c>
      <c r="I2" s="226"/>
      <c r="J2" s="226"/>
      <c r="K2" s="226"/>
    </row>
    <row r="3" spans="1:11" ht="21" customHeight="1">
      <c r="A3" s="69"/>
      <c r="B3" s="70" t="s">
        <v>4</v>
      </c>
      <c r="C3" s="66"/>
      <c r="D3" s="66"/>
      <c r="E3" s="66"/>
      <c r="F3" s="66"/>
      <c r="G3" s="66"/>
      <c r="H3" s="71"/>
      <c r="I3" s="71"/>
      <c r="J3" s="216" t="s">
        <v>5</v>
      </c>
      <c r="K3" s="216"/>
    </row>
    <row r="4" spans="1:11" ht="21" customHeight="1">
      <c r="A4" s="72"/>
      <c r="B4" s="66"/>
      <c r="C4" s="66"/>
      <c r="D4" s="66"/>
      <c r="E4" s="66"/>
      <c r="F4" s="66"/>
      <c r="G4" s="66"/>
      <c r="H4" s="66"/>
      <c r="I4" s="66"/>
      <c r="J4" s="128"/>
      <c r="K4" s="128"/>
    </row>
    <row r="5" spans="1:11" ht="21" customHeight="1">
      <c r="A5" s="217" t="s">
        <v>6</v>
      </c>
      <c r="B5" s="217"/>
      <c r="C5" s="66"/>
      <c r="D5" s="66"/>
      <c r="E5" s="66"/>
      <c r="F5" s="66"/>
      <c r="G5" s="66"/>
      <c r="H5" s="226"/>
      <c r="I5" s="226"/>
      <c r="J5" s="66"/>
      <c r="K5" s="66"/>
    </row>
    <row r="6" spans="1:11" ht="21" customHeight="1">
      <c r="A6" s="69"/>
      <c r="B6" s="73" t="s">
        <v>7</v>
      </c>
      <c r="C6" s="66"/>
      <c r="D6" s="66"/>
      <c r="E6" s="66"/>
      <c r="F6" s="66"/>
      <c r="G6" s="66"/>
      <c r="H6" s="66"/>
      <c r="I6" s="66"/>
      <c r="J6" s="216"/>
      <c r="K6" s="216"/>
    </row>
    <row r="7" spans="1:11" ht="15" customHeight="1">
      <c r="A7" s="217"/>
      <c r="B7" s="217"/>
      <c r="C7" s="72"/>
      <c r="D7" s="73"/>
      <c r="E7" s="73"/>
      <c r="F7" s="73"/>
      <c r="G7" s="73"/>
      <c r="H7" s="73"/>
      <c r="I7" s="73"/>
      <c r="J7" s="73"/>
      <c r="K7" s="73"/>
    </row>
    <row r="8" spans="1:11">
      <c r="A8" s="72"/>
      <c r="B8" s="128"/>
      <c r="C8" s="72"/>
      <c r="D8" s="73"/>
      <c r="E8" s="73"/>
      <c r="F8" s="73"/>
      <c r="G8" s="73"/>
      <c r="H8" s="73"/>
      <c r="I8" s="73"/>
      <c r="J8" s="73"/>
      <c r="K8" s="73"/>
    </row>
    <row r="9" spans="1:11">
      <c r="A9" s="72"/>
      <c r="B9" s="128"/>
      <c r="C9" s="72"/>
      <c r="D9" s="73"/>
      <c r="E9" s="73"/>
      <c r="F9" s="73"/>
      <c r="G9" s="73"/>
      <c r="H9" s="73"/>
      <c r="I9" s="73"/>
      <c r="J9" s="73"/>
      <c r="K9" s="73"/>
    </row>
    <row r="10" spans="1:11" s="183" customFormat="1" ht="15.75">
      <c r="A10" s="218" t="s">
        <v>130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</row>
    <row r="11" spans="1:11">
      <c r="A11" s="72"/>
      <c r="B11" s="128"/>
      <c r="C11" s="72"/>
      <c r="D11" s="73"/>
      <c r="E11" s="73"/>
      <c r="F11" s="73"/>
      <c r="G11" s="73"/>
      <c r="H11" s="73"/>
      <c r="I11" s="73"/>
      <c r="J11" s="73"/>
      <c r="K11" s="73"/>
    </row>
    <row r="12" spans="1:11" ht="29.25" customHeight="1">
      <c r="A12" s="223" t="s">
        <v>8</v>
      </c>
      <c r="B12" s="223" t="s">
        <v>9</v>
      </c>
      <c r="C12" s="223" t="s">
        <v>10</v>
      </c>
      <c r="D12" s="219" t="s">
        <v>11</v>
      </c>
      <c r="E12" s="220"/>
      <c r="F12" s="221" t="s">
        <v>12</v>
      </c>
      <c r="G12" s="221"/>
      <c r="H12" s="219" t="s">
        <v>13</v>
      </c>
      <c r="I12" s="222"/>
      <c r="J12" s="222"/>
      <c r="K12" s="220"/>
    </row>
    <row r="13" spans="1:11" ht="102">
      <c r="A13" s="224"/>
      <c r="B13" s="224"/>
      <c r="C13" s="224"/>
      <c r="D13" s="129" t="s">
        <v>14</v>
      </c>
      <c r="E13" s="129" t="s">
        <v>15</v>
      </c>
      <c r="F13" s="130" t="s">
        <v>16</v>
      </c>
      <c r="G13" s="130" t="s">
        <v>17</v>
      </c>
      <c r="H13" s="129" t="s">
        <v>18</v>
      </c>
      <c r="I13" s="129" t="s">
        <v>19</v>
      </c>
      <c r="J13" s="129" t="s">
        <v>20</v>
      </c>
      <c r="K13" s="129" t="s">
        <v>21</v>
      </c>
    </row>
    <row r="14" spans="1:11" s="136" customFormat="1">
      <c r="A14" s="143" t="s">
        <v>22</v>
      </c>
      <c r="B14" s="144" t="s">
        <v>80</v>
      </c>
      <c r="C14" s="133"/>
      <c r="D14" s="145"/>
      <c r="E14" s="134"/>
      <c r="F14" s="132"/>
      <c r="G14" s="133"/>
      <c r="H14" s="134"/>
      <c r="I14" s="134"/>
      <c r="J14" s="134"/>
      <c r="K14" s="135"/>
    </row>
    <row r="15" spans="1:11" s="136" customFormat="1">
      <c r="A15" s="91" t="s">
        <v>23</v>
      </c>
      <c r="B15" s="146" t="s">
        <v>117</v>
      </c>
      <c r="C15" s="133"/>
      <c r="D15" s="132"/>
      <c r="E15" s="133"/>
      <c r="F15" s="132"/>
      <c r="G15" s="133"/>
      <c r="H15" s="133"/>
      <c r="I15" s="133"/>
      <c r="J15" s="133"/>
      <c r="K15" s="137"/>
    </row>
    <row r="16" spans="1:11" s="136" customFormat="1" ht="21.75" customHeight="1">
      <c r="A16" s="147">
        <v>1</v>
      </c>
      <c r="B16" s="148" t="s">
        <v>234</v>
      </c>
      <c r="C16" s="96" t="s">
        <v>118</v>
      </c>
      <c r="D16" s="63">
        <v>293380</v>
      </c>
      <c r="E16" s="64"/>
      <c r="F16" s="63">
        <v>189450</v>
      </c>
      <c r="G16" s="63"/>
      <c r="H16" s="63">
        <v>100</v>
      </c>
      <c r="I16" s="63"/>
      <c r="J16" s="63">
        <v>66</v>
      </c>
      <c r="K16" s="64">
        <v>44</v>
      </c>
    </row>
    <row r="17" spans="1:14" s="136" customFormat="1">
      <c r="A17" s="212" t="s">
        <v>29</v>
      </c>
      <c r="B17" s="213"/>
      <c r="C17" s="82" t="s">
        <v>22</v>
      </c>
      <c r="D17" s="89">
        <f>SUM(D16:D16)</f>
        <v>293380</v>
      </c>
      <c r="E17" s="90"/>
      <c r="F17" s="89">
        <f>SUM(F16:F16)</f>
        <v>189450</v>
      </c>
      <c r="G17" s="89"/>
      <c r="H17" s="89">
        <f>SUM(H16:H16)</f>
        <v>100</v>
      </c>
      <c r="I17" s="89"/>
      <c r="J17" s="89">
        <f>SUM(J16:J16)</f>
        <v>66</v>
      </c>
      <c r="K17" s="89">
        <f>SUM(K16:K16)</f>
        <v>44</v>
      </c>
    </row>
    <row r="18" spans="1:14" s="136" customFormat="1">
      <c r="A18" s="212" t="s">
        <v>81</v>
      </c>
      <c r="B18" s="213"/>
      <c r="C18" s="82"/>
      <c r="D18" s="89">
        <f>D17</f>
        <v>293380</v>
      </c>
      <c r="E18" s="90"/>
      <c r="F18" s="89">
        <f>F17</f>
        <v>189450</v>
      </c>
      <c r="G18" s="89"/>
      <c r="H18" s="89">
        <f>H17</f>
        <v>100</v>
      </c>
      <c r="I18" s="89"/>
      <c r="J18" s="89">
        <f>J17</f>
        <v>66</v>
      </c>
      <c r="K18" s="89">
        <f>K17</f>
        <v>44</v>
      </c>
    </row>
    <row r="19" spans="1:14">
      <c r="A19" s="74" t="s">
        <v>25</v>
      </c>
      <c r="B19" s="75" t="s">
        <v>42</v>
      </c>
      <c r="C19" s="76"/>
      <c r="D19" s="77"/>
      <c r="E19" s="78"/>
      <c r="F19" s="79"/>
      <c r="G19" s="80"/>
      <c r="H19" s="78"/>
      <c r="I19" s="78"/>
      <c r="J19" s="78"/>
      <c r="K19" s="81"/>
    </row>
    <row r="20" spans="1:14" ht="21.75" customHeight="1">
      <c r="A20" s="82" t="s">
        <v>27</v>
      </c>
      <c r="B20" s="83" t="s">
        <v>44</v>
      </c>
      <c r="C20" s="76"/>
      <c r="D20" s="79"/>
      <c r="E20" s="80"/>
      <c r="F20" s="79"/>
      <c r="G20" s="80"/>
      <c r="H20" s="80"/>
      <c r="I20" s="80"/>
      <c r="J20" s="80"/>
      <c r="K20" s="84"/>
    </row>
    <row r="21" spans="1:14" ht="28.5" customHeight="1">
      <c r="A21" s="61">
        <v>1</v>
      </c>
      <c r="B21" s="85" t="s">
        <v>146</v>
      </c>
      <c r="C21" s="86" t="s">
        <v>88</v>
      </c>
      <c r="D21" s="87">
        <v>17800</v>
      </c>
      <c r="E21" s="64"/>
      <c r="F21" s="63">
        <v>0</v>
      </c>
      <c r="G21" s="64"/>
      <c r="H21" s="65">
        <v>16</v>
      </c>
      <c r="I21" s="65"/>
      <c r="J21" s="65">
        <v>11</v>
      </c>
      <c r="K21" s="65">
        <v>0</v>
      </c>
      <c r="N21" s="88"/>
    </row>
    <row r="22" spans="1:14" ht="33.75" customHeight="1">
      <c r="A22" s="61">
        <v>2</v>
      </c>
      <c r="B22" s="85" t="s">
        <v>147</v>
      </c>
      <c r="C22" s="86" t="s">
        <v>89</v>
      </c>
      <c r="D22" s="87">
        <v>14500</v>
      </c>
      <c r="E22" s="64"/>
      <c r="F22" s="63">
        <v>0</v>
      </c>
      <c r="G22" s="64"/>
      <c r="H22" s="65">
        <v>16</v>
      </c>
      <c r="I22" s="65"/>
      <c r="J22" s="65">
        <v>11</v>
      </c>
      <c r="K22" s="65">
        <v>0</v>
      </c>
      <c r="N22" s="88"/>
    </row>
    <row r="23" spans="1:14" ht="22.5" customHeight="1">
      <c r="A23" s="61">
        <v>3</v>
      </c>
      <c r="B23" s="85" t="s">
        <v>148</v>
      </c>
      <c r="C23" s="86" t="s">
        <v>90</v>
      </c>
      <c r="D23" s="87">
        <v>11460</v>
      </c>
      <c r="E23" s="64"/>
      <c r="F23" s="63">
        <v>0</v>
      </c>
      <c r="G23" s="64"/>
      <c r="H23" s="65">
        <v>16</v>
      </c>
      <c r="I23" s="65"/>
      <c r="J23" s="65">
        <v>11</v>
      </c>
      <c r="K23" s="65">
        <v>0</v>
      </c>
      <c r="N23" s="88"/>
    </row>
    <row r="24" spans="1:14" ht="22.5" customHeight="1">
      <c r="A24" s="61">
        <v>4</v>
      </c>
      <c r="B24" s="85" t="s">
        <v>149</v>
      </c>
      <c r="C24" s="86" t="s">
        <v>91</v>
      </c>
      <c r="D24" s="87">
        <v>12403</v>
      </c>
      <c r="E24" s="64"/>
      <c r="F24" s="63">
        <v>0</v>
      </c>
      <c r="G24" s="64"/>
      <c r="H24" s="65">
        <v>16</v>
      </c>
      <c r="I24" s="65"/>
      <c r="J24" s="65">
        <v>11</v>
      </c>
      <c r="K24" s="65">
        <v>0</v>
      </c>
      <c r="N24" s="88"/>
    </row>
    <row r="25" spans="1:14" ht="30" customHeight="1">
      <c r="A25" s="61">
        <v>5</v>
      </c>
      <c r="B25" s="85" t="s">
        <v>150</v>
      </c>
      <c r="C25" s="86" t="s">
        <v>204</v>
      </c>
      <c r="D25" s="87">
        <v>18744</v>
      </c>
      <c r="E25" s="64"/>
      <c r="F25" s="63">
        <v>0</v>
      </c>
      <c r="G25" s="64"/>
      <c r="H25" s="65">
        <v>16</v>
      </c>
      <c r="I25" s="65"/>
      <c r="J25" s="65">
        <v>5.92</v>
      </c>
      <c r="K25" s="65">
        <v>0</v>
      </c>
      <c r="N25" s="88"/>
    </row>
    <row r="26" spans="1:14" ht="22.5" customHeight="1">
      <c r="A26" s="61">
        <v>6</v>
      </c>
      <c r="B26" s="85" t="s">
        <v>151</v>
      </c>
      <c r="C26" s="86" t="s">
        <v>205</v>
      </c>
      <c r="D26" s="87">
        <v>11890</v>
      </c>
      <c r="E26" s="64"/>
      <c r="F26" s="63">
        <v>0</v>
      </c>
      <c r="G26" s="64"/>
      <c r="H26" s="65">
        <v>16</v>
      </c>
      <c r="I26" s="65"/>
      <c r="J26" s="65">
        <v>5.92</v>
      </c>
      <c r="K26" s="65">
        <v>0</v>
      </c>
      <c r="N26" s="88"/>
    </row>
    <row r="27" spans="1:14" ht="22.5" customHeight="1">
      <c r="A27" s="61">
        <v>7</v>
      </c>
      <c r="B27" s="85" t="s">
        <v>152</v>
      </c>
      <c r="C27" s="86" t="s">
        <v>91</v>
      </c>
      <c r="D27" s="87">
        <v>12002</v>
      </c>
      <c r="E27" s="64"/>
      <c r="F27" s="63">
        <v>0</v>
      </c>
      <c r="G27" s="64"/>
      <c r="H27" s="65">
        <v>16</v>
      </c>
      <c r="I27" s="65"/>
      <c r="J27" s="65">
        <v>11</v>
      </c>
      <c r="K27" s="65">
        <v>0</v>
      </c>
      <c r="N27" s="88"/>
    </row>
    <row r="28" spans="1:14" ht="22.5" customHeight="1">
      <c r="A28" s="61">
        <v>8</v>
      </c>
      <c r="B28" s="85" t="s">
        <v>153</v>
      </c>
      <c r="C28" s="86" t="s">
        <v>206</v>
      </c>
      <c r="D28" s="87">
        <v>19655</v>
      </c>
      <c r="E28" s="64"/>
      <c r="F28" s="63">
        <v>0</v>
      </c>
      <c r="G28" s="64"/>
      <c r="H28" s="65">
        <v>16</v>
      </c>
      <c r="I28" s="65"/>
      <c r="J28" s="65">
        <v>5.92</v>
      </c>
      <c r="K28" s="65">
        <v>0</v>
      </c>
      <c r="N28" s="88"/>
    </row>
    <row r="29" spans="1:14" ht="22.5" customHeight="1">
      <c r="A29" s="61">
        <v>9</v>
      </c>
      <c r="B29" s="85" t="s">
        <v>154</v>
      </c>
      <c r="C29" s="86" t="s">
        <v>207</v>
      </c>
      <c r="D29" s="87">
        <v>12630</v>
      </c>
      <c r="E29" s="64"/>
      <c r="F29" s="63">
        <v>0</v>
      </c>
      <c r="G29" s="64"/>
      <c r="H29" s="65">
        <v>16</v>
      </c>
      <c r="I29" s="65"/>
      <c r="J29" s="65">
        <v>5.92</v>
      </c>
      <c r="K29" s="65">
        <v>0</v>
      </c>
      <c r="N29" s="88"/>
    </row>
    <row r="30" spans="1:14" ht="22.5" customHeight="1">
      <c r="A30" s="61">
        <v>10</v>
      </c>
      <c r="B30" s="85" t="s">
        <v>155</v>
      </c>
      <c r="C30" s="86" t="s">
        <v>208</v>
      </c>
      <c r="D30" s="87">
        <v>13560</v>
      </c>
      <c r="E30" s="64"/>
      <c r="F30" s="63">
        <v>0</v>
      </c>
      <c r="G30" s="64"/>
      <c r="H30" s="65">
        <v>16</v>
      </c>
      <c r="I30" s="65"/>
      <c r="J30" s="65">
        <v>5.92</v>
      </c>
      <c r="K30" s="65">
        <v>0</v>
      </c>
      <c r="N30" s="88"/>
    </row>
    <row r="31" spans="1:14" ht="22.5" customHeight="1">
      <c r="A31" s="61">
        <v>11</v>
      </c>
      <c r="B31" s="85" t="s">
        <v>237</v>
      </c>
      <c r="C31" s="86" t="s">
        <v>92</v>
      </c>
      <c r="D31" s="87">
        <v>15000</v>
      </c>
      <c r="E31" s="64"/>
      <c r="F31" s="63">
        <v>0</v>
      </c>
      <c r="G31" s="64"/>
      <c r="H31" s="65">
        <v>16</v>
      </c>
      <c r="I31" s="65"/>
      <c r="J31" s="65">
        <v>5.92</v>
      </c>
      <c r="K31" s="65">
        <v>0</v>
      </c>
      <c r="N31" s="88"/>
    </row>
    <row r="32" spans="1:14" ht="22.5" customHeight="1">
      <c r="A32" s="212" t="s">
        <v>29</v>
      </c>
      <c r="B32" s="213"/>
      <c r="C32" s="82">
        <v>11</v>
      </c>
      <c r="D32" s="89">
        <f>SUM(D21:D31)</f>
        <v>159644</v>
      </c>
      <c r="E32" s="90"/>
      <c r="F32" s="89">
        <f>SUM(F21:F31)</f>
        <v>0</v>
      </c>
      <c r="G32" s="90"/>
      <c r="H32" s="89">
        <f>SUM(H21:H31)</f>
        <v>176</v>
      </c>
      <c r="I32" s="90"/>
      <c r="J32" s="89">
        <f>SUM(J21:J31)</f>
        <v>90.52000000000001</v>
      </c>
      <c r="K32" s="89">
        <f>SUM(K21:K31)</f>
        <v>0</v>
      </c>
    </row>
    <row r="33" spans="1:14" ht="21.75" customHeight="1">
      <c r="A33" s="82" t="s">
        <v>27</v>
      </c>
      <c r="B33" s="83" t="s">
        <v>87</v>
      </c>
      <c r="C33" s="76"/>
      <c r="D33" s="79"/>
      <c r="E33" s="80"/>
      <c r="F33" s="79"/>
      <c r="G33" s="80"/>
      <c r="H33" s="80"/>
      <c r="I33" s="80"/>
      <c r="J33" s="80"/>
      <c r="K33" s="84"/>
    </row>
    <row r="34" spans="1:14" ht="24.75" customHeight="1">
      <c r="A34" s="61">
        <v>1</v>
      </c>
      <c r="B34" s="85" t="s">
        <v>114</v>
      </c>
      <c r="C34" s="86" t="s">
        <v>33</v>
      </c>
      <c r="D34" s="87">
        <v>5000</v>
      </c>
      <c r="E34" s="64"/>
      <c r="F34" s="63">
        <v>0</v>
      </c>
      <c r="G34" s="64"/>
      <c r="H34" s="65">
        <v>24</v>
      </c>
      <c r="I34" s="65"/>
      <c r="J34" s="65">
        <v>8</v>
      </c>
      <c r="K34" s="65">
        <v>0</v>
      </c>
      <c r="N34" s="88"/>
    </row>
    <row r="35" spans="1:14" ht="24.75" customHeight="1">
      <c r="A35" s="61">
        <v>2</v>
      </c>
      <c r="B35" s="85" t="s">
        <v>121</v>
      </c>
      <c r="C35" s="86" t="s">
        <v>33</v>
      </c>
      <c r="D35" s="87">
        <v>5000</v>
      </c>
      <c r="E35" s="64"/>
      <c r="F35" s="63">
        <v>0</v>
      </c>
      <c r="G35" s="64"/>
      <c r="H35" s="65">
        <v>24</v>
      </c>
      <c r="I35" s="65"/>
      <c r="J35" s="65">
        <v>8</v>
      </c>
      <c r="K35" s="65">
        <v>0</v>
      </c>
      <c r="N35" s="88"/>
    </row>
    <row r="36" spans="1:14" ht="29.25" customHeight="1">
      <c r="A36" s="61">
        <v>3</v>
      </c>
      <c r="B36" s="85" t="s">
        <v>122</v>
      </c>
      <c r="C36" s="86" t="s">
        <v>33</v>
      </c>
      <c r="D36" s="87">
        <v>5000</v>
      </c>
      <c r="E36" s="64"/>
      <c r="F36" s="63">
        <v>0</v>
      </c>
      <c r="G36" s="64"/>
      <c r="H36" s="65">
        <v>24</v>
      </c>
      <c r="I36" s="65"/>
      <c r="J36" s="65">
        <v>8</v>
      </c>
      <c r="K36" s="65">
        <v>0</v>
      </c>
      <c r="N36" s="88"/>
    </row>
    <row r="37" spans="1:14" ht="24.75" customHeight="1">
      <c r="A37" s="61">
        <v>4</v>
      </c>
      <c r="B37" s="85" t="s">
        <v>115</v>
      </c>
      <c r="C37" s="86" t="s">
        <v>33</v>
      </c>
      <c r="D37" s="87">
        <v>4500</v>
      </c>
      <c r="E37" s="64"/>
      <c r="F37" s="63">
        <v>0</v>
      </c>
      <c r="G37" s="64"/>
      <c r="H37" s="65">
        <v>24</v>
      </c>
      <c r="I37" s="65"/>
      <c r="J37" s="65">
        <v>8</v>
      </c>
      <c r="K37" s="65">
        <v>0</v>
      </c>
      <c r="N37" s="88"/>
    </row>
    <row r="38" spans="1:14" ht="24.75" customHeight="1">
      <c r="A38" s="61">
        <v>5</v>
      </c>
      <c r="B38" s="85" t="s">
        <v>116</v>
      </c>
      <c r="C38" s="86" t="s">
        <v>33</v>
      </c>
      <c r="D38" s="87">
        <v>4500</v>
      </c>
      <c r="E38" s="64"/>
      <c r="F38" s="63">
        <v>0</v>
      </c>
      <c r="G38" s="64"/>
      <c r="H38" s="65">
        <v>24</v>
      </c>
      <c r="I38" s="65"/>
      <c r="J38" s="65">
        <v>8</v>
      </c>
      <c r="K38" s="65">
        <v>0</v>
      </c>
      <c r="N38" s="88"/>
    </row>
    <row r="39" spans="1:14" ht="32.25" customHeight="1">
      <c r="A39" s="61">
        <v>6</v>
      </c>
      <c r="B39" s="85" t="s">
        <v>274</v>
      </c>
      <c r="C39" s="86" t="s">
        <v>33</v>
      </c>
      <c r="D39" s="87">
        <v>4500</v>
      </c>
      <c r="E39" s="64"/>
      <c r="F39" s="63">
        <v>0</v>
      </c>
      <c r="G39" s="64"/>
      <c r="H39" s="65">
        <v>24</v>
      </c>
      <c r="I39" s="65"/>
      <c r="J39" s="65">
        <v>8</v>
      </c>
      <c r="K39" s="65">
        <v>0</v>
      </c>
      <c r="N39" s="88"/>
    </row>
    <row r="40" spans="1:14" ht="22.5" customHeight="1">
      <c r="A40" s="212" t="s">
        <v>29</v>
      </c>
      <c r="B40" s="213"/>
      <c r="C40" s="82">
        <v>5</v>
      </c>
      <c r="D40" s="89">
        <f>SUM(D34:D39)</f>
        <v>28500</v>
      </c>
      <c r="E40" s="90"/>
      <c r="F40" s="89">
        <f>SUM(F34:F39)</f>
        <v>0</v>
      </c>
      <c r="G40" s="90"/>
      <c r="H40" s="89">
        <f>SUM(H34:H39)</f>
        <v>144</v>
      </c>
      <c r="I40" s="90"/>
      <c r="J40" s="89">
        <f>SUM(J34:J39)</f>
        <v>48</v>
      </c>
      <c r="K40" s="89">
        <f>SUM(K34:K39)</f>
        <v>0</v>
      </c>
    </row>
    <row r="41" spans="1:14" ht="21.75" customHeight="1">
      <c r="A41" s="82" t="s">
        <v>43</v>
      </c>
      <c r="B41" s="83" t="s">
        <v>75</v>
      </c>
      <c r="C41" s="76"/>
      <c r="D41" s="79"/>
      <c r="E41" s="80"/>
      <c r="F41" s="79"/>
      <c r="G41" s="80"/>
      <c r="H41" s="80"/>
      <c r="I41" s="80"/>
      <c r="J41" s="80"/>
      <c r="K41" s="84"/>
    </row>
    <row r="42" spans="1:14" ht="47.25" customHeight="1">
      <c r="A42" s="61">
        <v>1</v>
      </c>
      <c r="B42" s="85" t="s">
        <v>156</v>
      </c>
      <c r="C42" s="86" t="s">
        <v>209</v>
      </c>
      <c r="D42" s="87">
        <v>20276</v>
      </c>
      <c r="E42" s="64"/>
      <c r="F42" s="63">
        <v>0</v>
      </c>
      <c r="G42" s="64"/>
      <c r="H42" s="65">
        <v>24</v>
      </c>
      <c r="I42" s="65"/>
      <c r="J42" s="65">
        <v>8</v>
      </c>
      <c r="K42" s="65">
        <v>4</v>
      </c>
    </row>
    <row r="43" spans="1:14" ht="23.25" customHeight="1">
      <c r="A43" s="61">
        <v>2</v>
      </c>
      <c r="B43" s="85" t="s">
        <v>157</v>
      </c>
      <c r="C43" s="86" t="s">
        <v>210</v>
      </c>
      <c r="D43" s="87">
        <v>18508</v>
      </c>
      <c r="E43" s="64"/>
      <c r="F43" s="63">
        <v>0</v>
      </c>
      <c r="G43" s="64"/>
      <c r="H43" s="65">
        <v>24</v>
      </c>
      <c r="I43" s="65"/>
      <c r="J43" s="65">
        <v>8</v>
      </c>
      <c r="K43" s="65">
        <v>4</v>
      </c>
      <c r="N43" s="88"/>
    </row>
    <row r="44" spans="1:14" ht="35.25" customHeight="1">
      <c r="A44" s="61">
        <v>3</v>
      </c>
      <c r="B44" s="85" t="s">
        <v>158</v>
      </c>
      <c r="C44" s="86" t="s">
        <v>211</v>
      </c>
      <c r="D44" s="87">
        <v>17902</v>
      </c>
      <c r="E44" s="64"/>
      <c r="F44" s="63">
        <v>0</v>
      </c>
      <c r="G44" s="64"/>
      <c r="H44" s="65">
        <v>24</v>
      </c>
      <c r="I44" s="65"/>
      <c r="J44" s="65">
        <v>8</v>
      </c>
      <c r="K44" s="65">
        <v>4</v>
      </c>
      <c r="N44" s="88"/>
    </row>
    <row r="45" spans="1:14" ht="24" customHeight="1">
      <c r="A45" s="212" t="s">
        <v>29</v>
      </c>
      <c r="B45" s="213"/>
      <c r="C45" s="82"/>
      <c r="D45" s="89">
        <f>SUM(D42:D44)</f>
        <v>56686</v>
      </c>
      <c r="E45" s="90"/>
      <c r="F45" s="89">
        <f>SUM(F42:F44)</f>
        <v>0</v>
      </c>
      <c r="G45" s="90"/>
      <c r="H45" s="89">
        <f>SUM(H42:H44)</f>
        <v>72</v>
      </c>
      <c r="I45" s="90"/>
      <c r="J45" s="89">
        <f>SUM(J42:J44)</f>
        <v>24</v>
      </c>
      <c r="K45" s="89">
        <f>SUM(K42:K44)</f>
        <v>12</v>
      </c>
    </row>
    <row r="46" spans="1:14" ht="24" customHeight="1">
      <c r="A46" s="228" t="s">
        <v>54</v>
      </c>
      <c r="B46" s="229"/>
      <c r="C46" s="58"/>
      <c r="D46" s="59">
        <f>D45+D40+D32</f>
        <v>244830</v>
      </c>
      <c r="E46" s="60"/>
      <c r="F46" s="59">
        <f>F45+F40+F32</f>
        <v>0</v>
      </c>
      <c r="G46" s="60"/>
      <c r="H46" s="59">
        <f>H45+H40+H32</f>
        <v>392</v>
      </c>
      <c r="I46" s="60"/>
      <c r="J46" s="59">
        <f>J45+J40+J32</f>
        <v>162.52000000000001</v>
      </c>
      <c r="K46" s="59">
        <f>K45+K40+K32</f>
        <v>12</v>
      </c>
    </row>
    <row r="47" spans="1:14" ht="24" customHeight="1">
      <c r="A47" s="228" t="s">
        <v>83</v>
      </c>
      <c r="B47" s="229"/>
      <c r="C47" s="58"/>
      <c r="D47" s="59">
        <f>D46+D18</f>
        <v>538210</v>
      </c>
      <c r="E47" s="60"/>
      <c r="F47" s="59">
        <f>F46+F18</f>
        <v>189450</v>
      </c>
      <c r="G47" s="60"/>
      <c r="H47" s="59">
        <f>H46+H18</f>
        <v>492</v>
      </c>
      <c r="I47" s="59"/>
      <c r="J47" s="59">
        <f>J46+J18</f>
        <v>228.52</v>
      </c>
      <c r="K47" s="59">
        <f>K46+K18</f>
        <v>56</v>
      </c>
    </row>
    <row r="48" spans="1:14" ht="15.75" customHeight="1">
      <c r="A48" s="91" t="s">
        <v>69</v>
      </c>
      <c r="B48" s="83" t="s">
        <v>64</v>
      </c>
      <c r="C48" s="76"/>
      <c r="D48" s="79"/>
      <c r="E48" s="80"/>
      <c r="F48" s="79"/>
      <c r="G48" s="80"/>
      <c r="H48" s="80"/>
      <c r="I48" s="80"/>
      <c r="J48" s="80"/>
      <c r="K48" s="84"/>
    </row>
    <row r="49" spans="1:14" ht="15.75" customHeight="1">
      <c r="A49" s="91" t="s">
        <v>77</v>
      </c>
      <c r="B49" s="83" t="s">
        <v>76</v>
      </c>
      <c r="C49" s="76"/>
      <c r="D49" s="79"/>
      <c r="E49" s="80"/>
      <c r="F49" s="79"/>
      <c r="G49" s="80"/>
      <c r="H49" s="80"/>
      <c r="I49" s="80"/>
      <c r="J49" s="80"/>
      <c r="K49" s="84"/>
    </row>
    <row r="50" spans="1:14" ht="24.75" customHeight="1">
      <c r="A50" s="61">
        <v>1</v>
      </c>
      <c r="B50" s="149" t="s">
        <v>159</v>
      </c>
      <c r="C50" s="150" t="s">
        <v>212</v>
      </c>
      <c r="D50" s="87">
        <v>6000</v>
      </c>
      <c r="E50" s="64"/>
      <c r="F50" s="63">
        <v>0</v>
      </c>
      <c r="G50" s="65"/>
      <c r="H50" s="65">
        <v>16</v>
      </c>
      <c r="I50" s="65"/>
      <c r="J50" s="65">
        <f>H50/2</f>
        <v>8</v>
      </c>
      <c r="K50" s="65">
        <v>0</v>
      </c>
      <c r="N50" s="88"/>
    </row>
    <row r="51" spans="1:14" ht="24.75" customHeight="1">
      <c r="A51" s="61">
        <v>2</v>
      </c>
      <c r="B51" s="149" t="s">
        <v>134</v>
      </c>
      <c r="C51" s="151" t="s">
        <v>135</v>
      </c>
      <c r="D51" s="87">
        <v>150</v>
      </c>
      <c r="E51" s="64"/>
      <c r="F51" s="63">
        <v>0</v>
      </c>
      <c r="G51" s="65"/>
      <c r="H51" s="65">
        <v>16</v>
      </c>
      <c r="I51" s="65"/>
      <c r="J51" s="65">
        <f t="shared" ref="J51:J57" si="0">H51/2</f>
        <v>8</v>
      </c>
      <c r="K51" s="65">
        <v>0</v>
      </c>
      <c r="N51" s="88"/>
    </row>
    <row r="52" spans="1:14" ht="27.75" customHeight="1">
      <c r="A52" s="61">
        <v>3</v>
      </c>
      <c r="B52" s="149" t="s">
        <v>160</v>
      </c>
      <c r="C52" s="151" t="s">
        <v>213</v>
      </c>
      <c r="D52" s="87">
        <v>7522</v>
      </c>
      <c r="E52" s="64"/>
      <c r="F52" s="63">
        <v>0</v>
      </c>
      <c r="G52" s="65"/>
      <c r="H52" s="65">
        <v>16</v>
      </c>
      <c r="I52" s="65"/>
      <c r="J52" s="65">
        <f t="shared" si="0"/>
        <v>8</v>
      </c>
      <c r="K52" s="65">
        <v>0</v>
      </c>
      <c r="N52" s="88"/>
    </row>
    <row r="53" spans="1:14" ht="41.25" customHeight="1">
      <c r="A53" s="61">
        <v>4</v>
      </c>
      <c r="B53" s="149" t="s">
        <v>136</v>
      </c>
      <c r="C53" s="151" t="s">
        <v>214</v>
      </c>
      <c r="D53" s="87">
        <v>3501</v>
      </c>
      <c r="E53" s="64"/>
      <c r="F53" s="63">
        <v>0</v>
      </c>
      <c r="G53" s="65"/>
      <c r="H53" s="65">
        <v>16</v>
      </c>
      <c r="I53" s="65"/>
      <c r="J53" s="65">
        <f t="shared" si="0"/>
        <v>8</v>
      </c>
      <c r="K53" s="65">
        <v>0</v>
      </c>
      <c r="N53" s="88"/>
    </row>
    <row r="54" spans="1:14" ht="39.75" customHeight="1">
      <c r="A54" s="92">
        <v>5</v>
      </c>
      <c r="B54" s="149" t="s">
        <v>230</v>
      </c>
      <c r="C54" s="151" t="s">
        <v>215</v>
      </c>
      <c r="D54" s="87">
        <v>7000</v>
      </c>
      <c r="E54" s="64"/>
      <c r="F54" s="63">
        <v>0</v>
      </c>
      <c r="G54" s="65"/>
      <c r="H54" s="65">
        <v>16</v>
      </c>
      <c r="I54" s="65"/>
      <c r="J54" s="65">
        <f t="shared" si="0"/>
        <v>8</v>
      </c>
      <c r="K54" s="65">
        <v>0</v>
      </c>
      <c r="N54" s="88"/>
    </row>
    <row r="55" spans="1:14" ht="19.5" customHeight="1">
      <c r="A55" s="61">
        <v>6</v>
      </c>
      <c r="B55" s="149" t="s">
        <v>137</v>
      </c>
      <c r="C55" s="151" t="s">
        <v>92</v>
      </c>
      <c r="D55" s="87">
        <v>250</v>
      </c>
      <c r="E55" s="64"/>
      <c r="F55" s="63">
        <v>0</v>
      </c>
      <c r="G55" s="65"/>
      <c r="H55" s="65">
        <v>16</v>
      </c>
      <c r="I55" s="65"/>
      <c r="J55" s="65">
        <f t="shared" si="0"/>
        <v>8</v>
      </c>
      <c r="K55" s="65">
        <v>0</v>
      </c>
    </row>
    <row r="56" spans="1:14" ht="19.5" customHeight="1">
      <c r="A56" s="61">
        <v>7</v>
      </c>
      <c r="B56" s="152" t="s">
        <v>138</v>
      </c>
      <c r="C56" s="151" t="s">
        <v>216</v>
      </c>
      <c r="D56" s="87">
        <v>8000</v>
      </c>
      <c r="E56" s="64"/>
      <c r="F56" s="63">
        <v>0</v>
      </c>
      <c r="G56" s="65"/>
      <c r="H56" s="65">
        <v>16</v>
      </c>
      <c r="I56" s="65"/>
      <c r="J56" s="65">
        <f t="shared" si="0"/>
        <v>8</v>
      </c>
      <c r="K56" s="65">
        <v>0</v>
      </c>
    </row>
    <row r="57" spans="1:14" ht="24.75" customHeight="1">
      <c r="A57" s="61">
        <v>8</v>
      </c>
      <c r="B57" s="149" t="s">
        <v>139</v>
      </c>
      <c r="C57" s="151" t="s">
        <v>217</v>
      </c>
      <c r="D57" s="93">
        <v>9500</v>
      </c>
      <c r="E57" s="64"/>
      <c r="F57" s="63">
        <v>0</v>
      </c>
      <c r="G57" s="65"/>
      <c r="H57" s="65">
        <v>16</v>
      </c>
      <c r="I57" s="65"/>
      <c r="J57" s="65">
        <f t="shared" si="0"/>
        <v>8</v>
      </c>
      <c r="K57" s="65">
        <v>0</v>
      </c>
    </row>
    <row r="58" spans="1:14" ht="18" customHeight="1">
      <c r="A58" s="61">
        <v>9</v>
      </c>
      <c r="B58" s="149" t="s">
        <v>140</v>
      </c>
      <c r="C58" s="151" t="s">
        <v>218</v>
      </c>
      <c r="D58" s="87">
        <v>1200</v>
      </c>
      <c r="E58" s="64"/>
      <c r="F58" s="63">
        <v>0</v>
      </c>
      <c r="G58" s="65"/>
      <c r="H58" s="65">
        <v>16</v>
      </c>
      <c r="I58" s="65"/>
      <c r="J58" s="65">
        <f>H58/2</f>
        <v>8</v>
      </c>
      <c r="K58" s="65">
        <v>0</v>
      </c>
      <c r="N58" s="88"/>
    </row>
    <row r="59" spans="1:14" ht="24.75" customHeight="1">
      <c r="A59" s="61">
        <v>10</v>
      </c>
      <c r="B59" s="152" t="s">
        <v>162</v>
      </c>
      <c r="C59" s="151" t="s">
        <v>219</v>
      </c>
      <c r="D59" s="87">
        <v>5200</v>
      </c>
      <c r="E59" s="64"/>
      <c r="F59" s="63">
        <v>0</v>
      </c>
      <c r="G59" s="65"/>
      <c r="H59" s="65">
        <v>16</v>
      </c>
      <c r="I59" s="65"/>
      <c r="J59" s="65">
        <f t="shared" ref="J59:J61" si="1">H59/2</f>
        <v>8</v>
      </c>
      <c r="K59" s="65">
        <v>0</v>
      </c>
      <c r="N59" s="88"/>
    </row>
    <row r="60" spans="1:14" ht="41.25" customHeight="1">
      <c r="A60" s="61">
        <v>11</v>
      </c>
      <c r="B60" s="152" t="s">
        <v>161</v>
      </c>
      <c r="C60" s="151" t="s">
        <v>220</v>
      </c>
      <c r="D60" s="93">
        <v>750</v>
      </c>
      <c r="E60" s="64"/>
      <c r="F60" s="63">
        <v>0</v>
      </c>
      <c r="G60" s="65"/>
      <c r="H60" s="65">
        <v>16</v>
      </c>
      <c r="I60" s="65"/>
      <c r="J60" s="65">
        <f t="shared" si="1"/>
        <v>8</v>
      </c>
      <c r="K60" s="65">
        <v>0</v>
      </c>
      <c r="N60" s="88"/>
    </row>
    <row r="61" spans="1:14" ht="24.75" customHeight="1">
      <c r="A61" s="61">
        <v>12</v>
      </c>
      <c r="B61" s="152" t="s">
        <v>141</v>
      </c>
      <c r="C61" s="151" t="s">
        <v>92</v>
      </c>
      <c r="D61" s="87">
        <v>220</v>
      </c>
      <c r="E61" s="64"/>
      <c r="F61" s="63">
        <v>0</v>
      </c>
      <c r="G61" s="65"/>
      <c r="H61" s="65">
        <v>16</v>
      </c>
      <c r="I61" s="65"/>
      <c r="J61" s="65">
        <f t="shared" si="1"/>
        <v>8</v>
      </c>
      <c r="K61" s="65">
        <v>0</v>
      </c>
      <c r="N61" s="88"/>
    </row>
    <row r="62" spans="1:14" ht="23.25" customHeight="1">
      <c r="A62" s="212" t="s">
        <v>29</v>
      </c>
      <c r="B62" s="213"/>
      <c r="C62" s="82" t="s">
        <v>22</v>
      </c>
      <c r="D62" s="89">
        <f>SUM(D50:D61)</f>
        <v>49293</v>
      </c>
      <c r="E62" s="90"/>
      <c r="F62" s="89">
        <f>SUM(F50:F61)</f>
        <v>0</v>
      </c>
      <c r="G62" s="90"/>
      <c r="H62" s="89">
        <f>SUM(H50:H61)</f>
        <v>192</v>
      </c>
      <c r="I62" s="90"/>
      <c r="J62" s="89">
        <f>SUM(J50:J61)</f>
        <v>96</v>
      </c>
      <c r="K62" s="89">
        <f>SUM(K50:K61)</f>
        <v>0</v>
      </c>
    </row>
    <row r="63" spans="1:14" ht="23.25" customHeight="1">
      <c r="A63" s="91" t="s">
        <v>78</v>
      </c>
      <c r="B63" s="83" t="s">
        <v>45</v>
      </c>
      <c r="C63" s="76"/>
      <c r="D63" s="79"/>
      <c r="E63" s="80"/>
      <c r="F63" s="79"/>
      <c r="G63" s="80"/>
      <c r="H63" s="80"/>
      <c r="I63" s="80"/>
      <c r="J63" s="80"/>
      <c r="K63" s="84"/>
    </row>
    <row r="64" spans="1:14" ht="24.75" customHeight="1">
      <c r="A64" s="61">
        <v>1</v>
      </c>
      <c r="B64" s="149" t="s">
        <v>142</v>
      </c>
      <c r="C64" s="151" t="s">
        <v>92</v>
      </c>
      <c r="D64" s="87">
        <v>1800</v>
      </c>
      <c r="E64" s="64"/>
      <c r="F64" s="63">
        <v>0</v>
      </c>
      <c r="G64" s="65"/>
      <c r="H64" s="65">
        <v>16</v>
      </c>
      <c r="I64" s="65"/>
      <c r="J64" s="65">
        <f>H64/2</f>
        <v>8</v>
      </c>
      <c r="K64" s="65">
        <v>0</v>
      </c>
      <c r="N64" s="88"/>
    </row>
    <row r="65" spans="1:14" ht="24.75" customHeight="1">
      <c r="A65" s="61">
        <v>2</v>
      </c>
      <c r="B65" s="149" t="s">
        <v>143</v>
      </c>
      <c r="C65" s="151" t="s">
        <v>221</v>
      </c>
      <c r="D65" s="87">
        <v>3200</v>
      </c>
      <c r="E65" s="64"/>
      <c r="F65" s="63">
        <v>0</v>
      </c>
      <c r="G65" s="65"/>
      <c r="H65" s="65">
        <v>16</v>
      </c>
      <c r="I65" s="65"/>
      <c r="J65" s="65">
        <f t="shared" ref="J65:J66" si="2">H65/2</f>
        <v>8</v>
      </c>
      <c r="K65" s="65">
        <v>0</v>
      </c>
      <c r="N65" s="88"/>
    </row>
    <row r="66" spans="1:14" ht="24.75" customHeight="1">
      <c r="A66" s="61">
        <v>3</v>
      </c>
      <c r="B66" s="149" t="s">
        <v>144</v>
      </c>
      <c r="C66" s="151" t="s">
        <v>222</v>
      </c>
      <c r="D66" s="87">
        <v>4500</v>
      </c>
      <c r="E66" s="64"/>
      <c r="F66" s="63">
        <v>0</v>
      </c>
      <c r="G66" s="65"/>
      <c r="H66" s="65">
        <v>16</v>
      </c>
      <c r="I66" s="65"/>
      <c r="J66" s="65">
        <f t="shared" si="2"/>
        <v>8</v>
      </c>
      <c r="K66" s="65">
        <v>0</v>
      </c>
      <c r="N66" s="88"/>
    </row>
    <row r="67" spans="1:14" ht="24.75" customHeight="1">
      <c r="A67" s="61">
        <v>4</v>
      </c>
      <c r="B67" s="149" t="s">
        <v>145</v>
      </c>
      <c r="C67" s="151" t="s">
        <v>223</v>
      </c>
      <c r="D67" s="87">
        <v>5420</v>
      </c>
      <c r="E67" s="64"/>
      <c r="F67" s="63">
        <v>0</v>
      </c>
      <c r="G67" s="65"/>
      <c r="H67" s="65">
        <v>16</v>
      </c>
      <c r="I67" s="65"/>
      <c r="J67" s="65">
        <f>H67/2</f>
        <v>8</v>
      </c>
      <c r="K67" s="65">
        <v>0</v>
      </c>
      <c r="N67" s="88"/>
    </row>
    <row r="68" spans="1:14" ht="23.25" customHeight="1">
      <c r="A68" s="212" t="s">
        <v>29</v>
      </c>
      <c r="B68" s="213"/>
      <c r="C68" s="82" t="s">
        <v>22</v>
      </c>
      <c r="D68" s="89">
        <f>SUM(D64:D67)</f>
        <v>14920</v>
      </c>
      <c r="E68" s="90"/>
      <c r="F68" s="89">
        <f>SUM(F64:F67)</f>
        <v>0</v>
      </c>
      <c r="G68" s="90"/>
      <c r="H68" s="89">
        <f>SUM(H64:H67)</f>
        <v>64</v>
      </c>
      <c r="I68" s="90"/>
      <c r="J68" s="89">
        <f>SUM(J64:J67)</f>
        <v>32</v>
      </c>
      <c r="K68" s="89">
        <f>SUM(K64:K67)</f>
        <v>0</v>
      </c>
    </row>
    <row r="69" spans="1:14" ht="19.5" customHeight="1">
      <c r="A69" s="228" t="s">
        <v>79</v>
      </c>
      <c r="B69" s="229"/>
      <c r="C69" s="94"/>
      <c r="D69" s="59">
        <f>D68+D62</f>
        <v>64213</v>
      </c>
      <c r="E69" s="60"/>
      <c r="F69" s="59">
        <f>F68+F62</f>
        <v>0</v>
      </c>
      <c r="G69" s="60"/>
      <c r="H69" s="59">
        <f>H68+H62</f>
        <v>256</v>
      </c>
      <c r="I69" s="60"/>
      <c r="J69" s="59">
        <f>J68+J62</f>
        <v>128</v>
      </c>
      <c r="K69" s="59">
        <f>K68+K62</f>
        <v>0</v>
      </c>
    </row>
    <row r="70" spans="1:14" ht="15.75" customHeight="1">
      <c r="A70" s="82">
        <v>4</v>
      </c>
      <c r="B70" s="83" t="s">
        <v>35</v>
      </c>
      <c r="C70" s="76"/>
      <c r="D70" s="79"/>
      <c r="E70" s="80"/>
      <c r="F70" s="79"/>
      <c r="G70" s="80"/>
      <c r="H70" s="80"/>
      <c r="I70" s="80"/>
      <c r="J70" s="80"/>
      <c r="K70" s="84"/>
    </row>
    <row r="71" spans="1:14" ht="20.25" customHeight="1">
      <c r="A71" s="61">
        <v>1</v>
      </c>
      <c r="B71" s="95" t="s">
        <v>46</v>
      </c>
      <c r="C71" s="96" t="s">
        <v>47</v>
      </c>
      <c r="D71" s="97"/>
      <c r="E71" s="63"/>
      <c r="F71" s="98"/>
      <c r="G71" s="64"/>
      <c r="H71" s="65">
        <v>80</v>
      </c>
      <c r="I71" s="65"/>
      <c r="J71" s="65">
        <v>80</v>
      </c>
      <c r="K71" s="65">
        <v>80</v>
      </c>
    </row>
    <row r="72" spans="1:14" ht="18.75" customHeight="1">
      <c r="A72" s="212" t="s">
        <v>29</v>
      </c>
      <c r="B72" s="213"/>
      <c r="C72" s="82" t="s">
        <v>22</v>
      </c>
      <c r="D72" s="89">
        <f>SUM(D71:D71)</f>
        <v>0</v>
      </c>
      <c r="E72" s="90"/>
      <c r="F72" s="89">
        <f>SUM(F71:F71)</f>
        <v>0</v>
      </c>
      <c r="G72" s="90"/>
      <c r="H72" s="89">
        <f>SUM(H71:H71)</f>
        <v>80</v>
      </c>
      <c r="I72" s="90"/>
      <c r="J72" s="89">
        <f>SUM(J71:J71)</f>
        <v>80</v>
      </c>
      <c r="K72" s="89">
        <f>SUM(K71:K71)</f>
        <v>80</v>
      </c>
    </row>
    <row r="73" spans="1:14" ht="23.25" customHeight="1">
      <c r="A73" s="82">
        <v>6</v>
      </c>
      <c r="B73" s="83" t="s">
        <v>86</v>
      </c>
      <c r="C73" s="76"/>
      <c r="D73" s="172"/>
      <c r="E73" s="172"/>
      <c r="F73" s="172"/>
      <c r="G73" s="172"/>
      <c r="H73" s="172"/>
      <c r="I73" s="172"/>
      <c r="J73" s="172"/>
      <c r="K73" s="173"/>
    </row>
    <row r="74" spans="1:14" ht="45" customHeight="1">
      <c r="A74" s="61">
        <v>1</v>
      </c>
      <c r="B74" s="95" t="s">
        <v>242</v>
      </c>
      <c r="C74" s="169" t="s">
        <v>220</v>
      </c>
      <c r="D74" s="175">
        <v>452658</v>
      </c>
      <c r="E74" s="176"/>
      <c r="F74" s="177">
        <v>426120</v>
      </c>
      <c r="G74" s="176"/>
      <c r="H74" s="176">
        <v>130</v>
      </c>
      <c r="I74" s="176"/>
      <c r="J74" s="176">
        <v>51</v>
      </c>
      <c r="K74" s="176">
        <v>12</v>
      </c>
    </row>
    <row r="75" spans="1:14" ht="45" customHeight="1">
      <c r="A75" s="61">
        <v>2</v>
      </c>
      <c r="B75" s="95" t="s">
        <v>224</v>
      </c>
      <c r="C75" s="96" t="s">
        <v>244</v>
      </c>
      <c r="D75" s="174">
        <v>6890000</v>
      </c>
      <c r="E75" s="154"/>
      <c r="F75" s="174">
        <v>5611000</v>
      </c>
      <c r="G75" s="154"/>
      <c r="H75" s="154">
        <v>359</v>
      </c>
      <c r="I75" s="154"/>
      <c r="J75" s="154">
        <v>116</v>
      </c>
      <c r="K75" s="154">
        <v>0</v>
      </c>
    </row>
    <row r="76" spans="1:14" ht="18.75" customHeight="1">
      <c r="A76" s="212" t="s">
        <v>29</v>
      </c>
      <c r="B76" s="213"/>
      <c r="C76" s="82" t="s">
        <v>22</v>
      </c>
      <c r="D76" s="161">
        <f>D75+D74</f>
        <v>7342658</v>
      </c>
      <c r="E76" s="161"/>
      <c r="F76" s="161">
        <f>F75+F74</f>
        <v>6037120</v>
      </c>
      <c r="G76" s="161"/>
      <c r="H76" s="161">
        <f>H75+H74</f>
        <v>489</v>
      </c>
      <c r="I76" s="161"/>
      <c r="J76" s="161">
        <f>J75+J74</f>
        <v>167</v>
      </c>
      <c r="K76" s="161">
        <f>K75+K74</f>
        <v>12</v>
      </c>
    </row>
    <row r="77" spans="1:14" ht="19.5" customHeight="1">
      <c r="A77" s="228" t="s">
        <v>36</v>
      </c>
      <c r="B77" s="229"/>
      <c r="C77" s="101"/>
      <c r="D77" s="178">
        <f>D76+D72+D69+D47</f>
        <v>7945081</v>
      </c>
      <c r="E77" s="179"/>
      <c r="F77" s="178">
        <f>F76+F72+F69+F47</f>
        <v>6226570</v>
      </c>
      <c r="G77" s="179"/>
      <c r="H77" s="178">
        <f>H76+H72+H69+H47</f>
        <v>1317</v>
      </c>
      <c r="I77" s="179"/>
      <c r="J77" s="178">
        <f>J76+J72+J69+J47</f>
        <v>603.52</v>
      </c>
      <c r="K77" s="178">
        <f>K76+K72+K69+K47</f>
        <v>148</v>
      </c>
    </row>
    <row r="78" spans="1:14" ht="18.75" customHeight="1">
      <c r="A78" s="102"/>
      <c r="B78" s="131"/>
      <c r="C78" s="131"/>
      <c r="D78" s="103"/>
      <c r="E78" s="102"/>
      <c r="F78" s="103"/>
      <c r="G78" s="102"/>
      <c r="H78" s="103"/>
      <c r="I78" s="102"/>
      <c r="J78" s="103"/>
      <c r="K78" s="103"/>
    </row>
    <row r="79" spans="1:14" s="183" customFormat="1" ht="18.75" customHeight="1">
      <c r="A79" s="180"/>
      <c r="B79" s="181" t="s">
        <v>37</v>
      </c>
      <c r="C79" s="180"/>
      <c r="D79" s="182"/>
      <c r="E79" s="182"/>
      <c r="F79" s="182"/>
      <c r="G79" s="182"/>
      <c r="H79" s="182"/>
      <c r="I79" s="182"/>
      <c r="J79" s="182"/>
      <c r="K79" s="182"/>
    </row>
    <row r="80" spans="1:14" s="183" customFormat="1" ht="18.75" customHeight="1">
      <c r="A80" s="227" t="s">
        <v>38</v>
      </c>
      <c r="B80" s="227"/>
      <c r="C80" s="184"/>
      <c r="D80" s="181" t="s">
        <v>39</v>
      </c>
      <c r="E80" s="182"/>
      <c r="F80" s="182"/>
      <c r="G80" s="182"/>
      <c r="H80" s="182"/>
      <c r="I80" s="182"/>
      <c r="J80" s="182"/>
      <c r="K80" s="182"/>
    </row>
    <row r="81" spans="1:11" s="183" customFormat="1" ht="18.75" customHeight="1">
      <c r="A81" s="180"/>
      <c r="B81" s="181"/>
      <c r="C81" s="180"/>
      <c r="D81" s="182"/>
      <c r="E81" s="182"/>
      <c r="F81" s="182"/>
      <c r="G81" s="182"/>
      <c r="H81" s="182"/>
      <c r="I81" s="182"/>
      <c r="J81" s="182"/>
      <c r="K81" s="182"/>
    </row>
    <row r="82" spans="1:11" s="183" customFormat="1" ht="18.75" customHeight="1">
      <c r="A82" s="184"/>
      <c r="B82" s="185" t="s">
        <v>48</v>
      </c>
      <c r="C82" s="184"/>
      <c r="D82" s="185" t="s">
        <v>49</v>
      </c>
      <c r="E82" s="186"/>
      <c r="F82" s="186"/>
      <c r="G82" s="186"/>
      <c r="H82" s="186"/>
      <c r="I82" s="186"/>
      <c r="J82" s="186"/>
      <c r="K82" s="186"/>
    </row>
    <row r="83" spans="1:11" s="183" customFormat="1" ht="18.75" customHeight="1">
      <c r="A83" s="184"/>
      <c r="B83" s="185"/>
      <c r="C83" s="184"/>
      <c r="D83" s="186"/>
      <c r="E83" s="186"/>
      <c r="F83" s="186"/>
      <c r="G83" s="186"/>
      <c r="H83" s="186"/>
      <c r="I83" s="186"/>
      <c r="J83" s="186"/>
      <c r="K83" s="186"/>
    </row>
    <row r="84" spans="1:11" s="189" customFormat="1" ht="21" customHeight="1">
      <c r="A84" s="187"/>
      <c r="B84" s="188" t="s">
        <v>229</v>
      </c>
    </row>
    <row r="85" spans="1:11" s="189" customFormat="1" ht="21" customHeight="1">
      <c r="A85" s="187"/>
      <c r="B85" s="188" t="s">
        <v>119</v>
      </c>
    </row>
    <row r="86" spans="1:11" s="189" customFormat="1" ht="21" customHeight="1">
      <c r="A86" s="187"/>
      <c r="B86" s="188" t="s">
        <v>120</v>
      </c>
    </row>
    <row r="87" spans="1:11" s="189" customFormat="1" ht="21" customHeight="1">
      <c r="A87" s="187"/>
      <c r="B87" s="188" t="s">
        <v>273</v>
      </c>
    </row>
    <row r="88" spans="1:11" s="140" customFormat="1" ht="15.75" customHeight="1">
      <c r="A88" s="138"/>
      <c r="B88" s="139"/>
    </row>
    <row r="89" spans="1:11" s="140" customFormat="1" ht="15.75" customHeight="1">
      <c r="A89" s="138"/>
      <c r="B89" s="139"/>
    </row>
    <row r="90" spans="1:11" ht="18.75" customHeight="1">
      <c r="B90" s="127" t="s">
        <v>264</v>
      </c>
      <c r="C90" s="68"/>
      <c r="D90" s="68"/>
      <c r="E90" s="68"/>
      <c r="F90" s="68"/>
      <c r="G90" s="68"/>
      <c r="H90" s="68"/>
      <c r="I90" s="68"/>
      <c r="J90" s="68"/>
      <c r="K90" s="68"/>
    </row>
    <row r="91" spans="1:11" ht="18.75" customHeight="1">
      <c r="B91" s="141"/>
      <c r="C91" s="68"/>
      <c r="D91" s="68"/>
      <c r="E91" s="68"/>
      <c r="F91" s="68"/>
      <c r="G91" s="68"/>
      <c r="H91" s="68"/>
      <c r="I91" s="68"/>
      <c r="J91" s="68"/>
      <c r="K91" s="68"/>
    </row>
    <row r="92" spans="1:11" ht="18.75" customHeight="1">
      <c r="B92" s="141"/>
      <c r="C92" s="68"/>
      <c r="D92" s="68"/>
      <c r="E92" s="68"/>
      <c r="F92" s="68"/>
      <c r="G92" s="68"/>
      <c r="H92" s="68"/>
      <c r="I92" s="68"/>
      <c r="J92" s="68"/>
      <c r="K92" s="68"/>
    </row>
    <row r="94" spans="1:11">
      <c r="B94" s="142"/>
    </row>
  </sheetData>
  <mergeCells count="29">
    <mergeCell ref="A17:B17"/>
    <mergeCell ref="A18:B18"/>
    <mergeCell ref="A80:B80"/>
    <mergeCell ref="A62:B62"/>
    <mergeCell ref="A68:B68"/>
    <mergeCell ref="A69:B69"/>
    <mergeCell ref="A32:B32"/>
    <mergeCell ref="A45:B45"/>
    <mergeCell ref="A46:B46"/>
    <mergeCell ref="A47:B47"/>
    <mergeCell ref="A76:B76"/>
    <mergeCell ref="A72:B72"/>
    <mergeCell ref="A77:B77"/>
    <mergeCell ref="A40:B40"/>
    <mergeCell ref="A1:B1"/>
    <mergeCell ref="A2:B2"/>
    <mergeCell ref="H2:K2"/>
    <mergeCell ref="J3:K3"/>
    <mergeCell ref="A5:B5"/>
    <mergeCell ref="H5:I5"/>
    <mergeCell ref="J6:K6"/>
    <mergeCell ref="A7:B7"/>
    <mergeCell ref="A10:K10"/>
    <mergeCell ref="D12:E12"/>
    <mergeCell ref="F12:G12"/>
    <mergeCell ref="H12:K12"/>
    <mergeCell ref="C12:C13"/>
    <mergeCell ref="A12:A13"/>
    <mergeCell ref="B12:B13"/>
  </mergeCells>
  <pageMargins left="0.31496062992126" right="0.23622047244094499" top="0.196850393700787" bottom="0.23622047244094499" header="0.31496062992126" footer="0.31496062992126"/>
  <pageSetup paperSize="9" scale="70" orientation="portrait" horizontalDpi="180" verticalDpi="180" r:id="rId1"/>
  <rowBreaks count="1" manualBreakCount="1">
    <brk id="42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94"/>
  <sheetViews>
    <sheetView tabSelected="1" view="pageBreakPreview" topLeftCell="A72" zoomScaleNormal="85" zoomScaleSheetLayoutView="100" workbookViewId="0">
      <selection activeCell="K76" sqref="K76"/>
    </sheetView>
  </sheetViews>
  <sheetFormatPr defaultColWidth="9.140625" defaultRowHeight="12.75"/>
  <cols>
    <col min="1" max="1" width="7" style="104" customWidth="1"/>
    <col min="2" max="2" width="35" style="100" customWidth="1"/>
    <col min="3" max="3" width="9.140625" style="104"/>
    <col min="4" max="4" width="12.42578125" style="105" customWidth="1"/>
    <col min="5" max="5" width="9.140625" style="105"/>
    <col min="6" max="6" width="12.28515625" style="105" customWidth="1"/>
    <col min="7" max="9" width="9.140625" style="105"/>
    <col min="10" max="10" width="9.85546875" style="105" customWidth="1"/>
    <col min="11" max="11" width="9.140625" style="105"/>
    <col min="12" max="16384" width="9.140625" style="68"/>
  </cols>
  <sheetData>
    <row r="1" spans="1:11" s="183" customFormat="1" ht="15.75">
      <c r="A1" s="231" t="s">
        <v>0</v>
      </c>
      <c r="B1" s="231"/>
      <c r="C1" s="190"/>
      <c r="D1" s="190"/>
      <c r="E1" s="190"/>
      <c r="F1" s="190"/>
      <c r="G1" s="190"/>
      <c r="H1" s="191" t="s">
        <v>1</v>
      </c>
      <c r="I1" s="190"/>
      <c r="J1" s="190"/>
      <c r="K1" s="190"/>
    </row>
    <row r="2" spans="1:11" s="183" customFormat="1" ht="15">
      <c r="A2" s="232" t="s">
        <v>2</v>
      </c>
      <c r="B2" s="232"/>
      <c r="C2" s="190"/>
      <c r="D2" s="190"/>
      <c r="E2" s="190"/>
      <c r="F2" s="190"/>
      <c r="G2" s="190"/>
      <c r="H2" s="227" t="s">
        <v>3</v>
      </c>
      <c r="I2" s="227"/>
      <c r="J2" s="227"/>
      <c r="K2" s="227"/>
    </row>
    <row r="3" spans="1:11" s="183" customFormat="1" ht="15">
      <c r="A3" s="192"/>
      <c r="B3" s="193" t="s">
        <v>4</v>
      </c>
      <c r="C3" s="190"/>
      <c r="D3" s="190"/>
      <c r="E3" s="190"/>
      <c r="F3" s="190"/>
      <c r="G3" s="190"/>
      <c r="H3" s="194"/>
      <c r="I3" s="194"/>
      <c r="J3" s="230" t="s">
        <v>5</v>
      </c>
      <c r="K3" s="230"/>
    </row>
    <row r="4" spans="1:11" s="183" customFormat="1" ht="15">
      <c r="A4" s="180"/>
      <c r="B4" s="190"/>
      <c r="C4" s="190"/>
      <c r="D4" s="190"/>
      <c r="E4" s="190"/>
      <c r="F4" s="190"/>
      <c r="G4" s="190"/>
      <c r="H4" s="190"/>
      <c r="I4" s="190"/>
      <c r="J4" s="181"/>
      <c r="K4" s="181"/>
    </row>
    <row r="5" spans="1:11" s="183" customFormat="1" ht="15">
      <c r="A5" s="232" t="s">
        <v>6</v>
      </c>
      <c r="B5" s="232"/>
      <c r="C5" s="190"/>
      <c r="D5" s="190"/>
      <c r="E5" s="190"/>
      <c r="F5" s="190"/>
      <c r="G5" s="190"/>
      <c r="H5" s="227"/>
      <c r="I5" s="227"/>
      <c r="J5" s="190"/>
      <c r="K5" s="190"/>
    </row>
    <row r="6" spans="1:11" s="183" customFormat="1" ht="15">
      <c r="A6" s="192"/>
      <c r="B6" s="182" t="s">
        <v>7</v>
      </c>
      <c r="C6" s="190"/>
      <c r="D6" s="190"/>
      <c r="E6" s="190"/>
      <c r="F6" s="190"/>
      <c r="G6" s="190"/>
      <c r="H6" s="190"/>
      <c r="I6" s="190"/>
      <c r="J6" s="230"/>
      <c r="K6" s="230"/>
    </row>
    <row r="7" spans="1:11">
      <c r="A7" s="217"/>
      <c r="B7" s="217"/>
      <c r="C7" s="72"/>
      <c r="D7" s="73"/>
      <c r="E7" s="73"/>
      <c r="F7" s="73"/>
      <c r="G7" s="73"/>
      <c r="H7" s="73"/>
      <c r="I7" s="73"/>
      <c r="J7" s="73"/>
      <c r="K7" s="73"/>
    </row>
    <row r="8" spans="1:11">
      <c r="A8" s="72"/>
      <c r="B8" s="165"/>
      <c r="C8" s="72"/>
      <c r="D8" s="73"/>
      <c r="E8" s="73"/>
      <c r="F8" s="73"/>
      <c r="G8" s="73"/>
      <c r="H8" s="73"/>
      <c r="I8" s="73"/>
      <c r="J8" s="73"/>
      <c r="K8" s="73"/>
    </row>
    <row r="9" spans="1:11">
      <c r="A9" s="72"/>
      <c r="B9" s="165"/>
      <c r="C9" s="72"/>
      <c r="D9" s="73"/>
      <c r="E9" s="73"/>
      <c r="F9" s="73"/>
      <c r="G9" s="73"/>
      <c r="H9" s="73"/>
      <c r="I9" s="73"/>
      <c r="J9" s="73"/>
      <c r="K9" s="73"/>
    </row>
    <row r="10" spans="1:11" s="183" customFormat="1" ht="15.75">
      <c r="A10" s="218" t="s">
        <v>243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</row>
    <row r="11" spans="1:11">
      <c r="A11" s="72"/>
      <c r="B11" s="165"/>
      <c r="C11" s="72"/>
      <c r="D11" s="73"/>
      <c r="E11" s="73"/>
      <c r="F11" s="73"/>
      <c r="G11" s="73"/>
      <c r="H11" s="73"/>
      <c r="I11" s="73"/>
      <c r="J11" s="73"/>
      <c r="K11" s="73"/>
    </row>
    <row r="12" spans="1:11">
      <c r="A12" s="223" t="s">
        <v>8</v>
      </c>
      <c r="B12" s="223" t="s">
        <v>9</v>
      </c>
      <c r="C12" s="223" t="s">
        <v>10</v>
      </c>
      <c r="D12" s="219" t="s">
        <v>11</v>
      </c>
      <c r="E12" s="220"/>
      <c r="F12" s="221" t="s">
        <v>12</v>
      </c>
      <c r="G12" s="221"/>
      <c r="H12" s="219" t="s">
        <v>13</v>
      </c>
      <c r="I12" s="222"/>
      <c r="J12" s="222"/>
      <c r="K12" s="220"/>
    </row>
    <row r="13" spans="1:11" ht="102">
      <c r="A13" s="224"/>
      <c r="B13" s="224"/>
      <c r="C13" s="224"/>
      <c r="D13" s="166" t="s">
        <v>14</v>
      </c>
      <c r="E13" s="166" t="s">
        <v>15</v>
      </c>
      <c r="F13" s="167" t="s">
        <v>16</v>
      </c>
      <c r="G13" s="167" t="s">
        <v>17</v>
      </c>
      <c r="H13" s="166" t="s">
        <v>18</v>
      </c>
      <c r="I13" s="166" t="s">
        <v>19</v>
      </c>
      <c r="J13" s="166" t="s">
        <v>20</v>
      </c>
      <c r="K13" s="166" t="s">
        <v>21</v>
      </c>
    </row>
    <row r="14" spans="1:11" ht="27" customHeight="1">
      <c r="A14" s="82">
        <v>5</v>
      </c>
      <c r="B14" s="83" t="s">
        <v>32</v>
      </c>
      <c r="C14" s="76"/>
      <c r="D14" s="79"/>
      <c r="E14" s="80"/>
      <c r="F14" s="79"/>
      <c r="G14" s="80"/>
      <c r="H14" s="80"/>
      <c r="I14" s="80"/>
      <c r="J14" s="80"/>
      <c r="K14" s="84"/>
    </row>
    <row r="15" spans="1:11" s="100" customFormat="1" ht="102.75" customHeight="1">
      <c r="A15" s="61">
        <v>1</v>
      </c>
      <c r="B15" s="99" t="s">
        <v>97</v>
      </c>
      <c r="C15" s="96" t="s">
        <v>166</v>
      </c>
      <c r="D15" s="154">
        <v>401611</v>
      </c>
      <c r="E15" s="154"/>
      <c r="F15" s="154">
        <v>326346</v>
      </c>
      <c r="G15" s="154"/>
      <c r="H15" s="154">
        <v>67.77</v>
      </c>
      <c r="I15" s="154"/>
      <c r="J15" s="154">
        <v>4</v>
      </c>
      <c r="K15" s="154">
        <v>0</v>
      </c>
    </row>
    <row r="16" spans="1:11" s="100" customFormat="1" ht="88.5" customHeight="1">
      <c r="A16" s="61">
        <f>A15+1</f>
        <v>2</v>
      </c>
      <c r="B16" s="99" t="s">
        <v>187</v>
      </c>
      <c r="C16" s="96" t="s">
        <v>166</v>
      </c>
      <c r="D16" s="154">
        <v>124136</v>
      </c>
      <c r="E16" s="154"/>
      <c r="F16" s="154">
        <v>112410</v>
      </c>
      <c r="G16" s="154"/>
      <c r="H16" s="154">
        <v>38</v>
      </c>
      <c r="I16" s="154"/>
      <c r="J16" s="154">
        <v>4</v>
      </c>
      <c r="K16" s="154">
        <v>0</v>
      </c>
    </row>
    <row r="17" spans="1:11" s="100" customFormat="1" ht="71.25" customHeight="1">
      <c r="A17" s="61">
        <f t="shared" ref="A17:A75" si="0">A16+1</f>
        <v>3</v>
      </c>
      <c r="B17" s="99" t="s">
        <v>165</v>
      </c>
      <c r="C17" s="96" t="s">
        <v>166</v>
      </c>
      <c r="D17" s="170">
        <v>94752.41</v>
      </c>
      <c r="E17" s="171"/>
      <c r="F17" s="171">
        <v>72193.66</v>
      </c>
      <c r="G17" s="154"/>
      <c r="H17" s="154">
        <v>67.77</v>
      </c>
      <c r="I17" s="154"/>
      <c r="J17" s="154">
        <v>4</v>
      </c>
      <c r="K17" s="154">
        <v>0</v>
      </c>
    </row>
    <row r="18" spans="1:11" s="100" customFormat="1" ht="88.5" customHeight="1">
      <c r="A18" s="61">
        <f t="shared" si="0"/>
        <v>4</v>
      </c>
      <c r="B18" s="99" t="s">
        <v>167</v>
      </c>
      <c r="C18" s="96" t="s">
        <v>166</v>
      </c>
      <c r="D18" s="170">
        <v>135295.4</v>
      </c>
      <c r="E18" s="171"/>
      <c r="F18" s="171">
        <v>105325.95</v>
      </c>
      <c r="G18" s="154"/>
      <c r="H18" s="154">
        <v>26.51</v>
      </c>
      <c r="I18" s="154"/>
      <c r="J18" s="154">
        <v>4</v>
      </c>
      <c r="K18" s="154">
        <v>0</v>
      </c>
    </row>
    <row r="19" spans="1:11" s="100" customFormat="1" ht="66" customHeight="1">
      <c r="A19" s="61">
        <f t="shared" si="0"/>
        <v>5</v>
      </c>
      <c r="B19" s="99" t="s">
        <v>168</v>
      </c>
      <c r="C19" s="96" t="s">
        <v>166</v>
      </c>
      <c r="D19" s="154">
        <v>85940</v>
      </c>
      <c r="E19" s="154"/>
      <c r="F19" s="154">
        <v>63086</v>
      </c>
      <c r="G19" s="154"/>
      <c r="H19" s="154">
        <v>22</v>
      </c>
      <c r="I19" s="154"/>
      <c r="J19" s="154">
        <v>8</v>
      </c>
      <c r="K19" s="154">
        <v>0</v>
      </c>
    </row>
    <row r="20" spans="1:11" s="100" customFormat="1" ht="88.5" customHeight="1">
      <c r="A20" s="61">
        <f t="shared" si="0"/>
        <v>6</v>
      </c>
      <c r="B20" s="99" t="s">
        <v>169</v>
      </c>
      <c r="C20" s="96" t="s">
        <v>166</v>
      </c>
      <c r="D20" s="154">
        <v>85940</v>
      </c>
      <c r="E20" s="154"/>
      <c r="F20" s="154">
        <v>63086</v>
      </c>
      <c r="G20" s="154"/>
      <c r="H20" s="154">
        <v>22</v>
      </c>
      <c r="I20" s="154"/>
      <c r="J20" s="154">
        <v>8</v>
      </c>
      <c r="K20" s="154">
        <v>0</v>
      </c>
    </row>
    <row r="21" spans="1:11" s="100" customFormat="1" ht="88.5" customHeight="1">
      <c r="A21" s="61">
        <f t="shared" si="0"/>
        <v>7</v>
      </c>
      <c r="B21" s="99" t="s">
        <v>173</v>
      </c>
      <c r="C21" s="96" t="s">
        <v>166</v>
      </c>
      <c r="D21" s="170">
        <v>151729.29</v>
      </c>
      <c r="E21" s="171"/>
      <c r="F21" s="171">
        <v>108909.6</v>
      </c>
      <c r="G21" s="154"/>
      <c r="H21" s="154">
        <v>39.01</v>
      </c>
      <c r="I21" s="154"/>
      <c r="J21" s="154">
        <v>4</v>
      </c>
      <c r="K21" s="154">
        <v>0</v>
      </c>
    </row>
    <row r="22" spans="1:11" s="100" customFormat="1" ht="60.75" customHeight="1">
      <c r="A22" s="61">
        <f t="shared" si="0"/>
        <v>8</v>
      </c>
      <c r="B22" s="99" t="s">
        <v>172</v>
      </c>
      <c r="C22" s="96" t="s">
        <v>166</v>
      </c>
      <c r="D22" s="154">
        <v>188533</v>
      </c>
      <c r="E22" s="154"/>
      <c r="F22" s="154">
        <v>153247</v>
      </c>
      <c r="G22" s="154"/>
      <c r="H22" s="154">
        <v>67.77</v>
      </c>
      <c r="I22" s="154"/>
      <c r="J22" s="154">
        <v>4</v>
      </c>
      <c r="K22" s="154">
        <v>0</v>
      </c>
    </row>
    <row r="23" spans="1:11" s="100" customFormat="1" ht="63.75">
      <c r="A23" s="61">
        <f t="shared" si="0"/>
        <v>9</v>
      </c>
      <c r="B23" s="99" t="s">
        <v>176</v>
      </c>
      <c r="C23" s="96" t="s">
        <v>166</v>
      </c>
      <c r="D23" s="170">
        <v>240205.7</v>
      </c>
      <c r="E23" s="171"/>
      <c r="F23" s="171">
        <v>186117.97</v>
      </c>
      <c r="G23" s="154"/>
      <c r="H23" s="154">
        <v>49.44</v>
      </c>
      <c r="I23" s="154"/>
      <c r="J23" s="154">
        <v>4</v>
      </c>
      <c r="K23" s="154">
        <v>0</v>
      </c>
    </row>
    <row r="24" spans="1:11" s="100" customFormat="1" ht="76.5">
      <c r="A24" s="61">
        <f t="shared" si="0"/>
        <v>10</v>
      </c>
      <c r="B24" s="99" t="s">
        <v>177</v>
      </c>
      <c r="C24" s="96" t="s">
        <v>283</v>
      </c>
      <c r="D24" s="154">
        <v>16842</v>
      </c>
      <c r="E24" s="154"/>
      <c r="F24" s="154">
        <v>9410</v>
      </c>
      <c r="G24" s="154"/>
      <c r="H24" s="154">
        <v>8</v>
      </c>
      <c r="I24" s="154"/>
      <c r="J24" s="154">
        <v>4</v>
      </c>
      <c r="K24" s="154">
        <v>0</v>
      </c>
    </row>
    <row r="25" spans="1:11" s="100" customFormat="1" ht="63.75">
      <c r="A25" s="61">
        <f t="shared" si="0"/>
        <v>11</v>
      </c>
      <c r="B25" s="99" t="s">
        <v>178</v>
      </c>
      <c r="C25" s="96" t="s">
        <v>166</v>
      </c>
      <c r="D25" s="170">
        <v>277223.5</v>
      </c>
      <c r="E25" s="171"/>
      <c r="F25" s="171">
        <v>216322.43</v>
      </c>
      <c r="G25" s="154"/>
      <c r="H25" s="154">
        <v>54.35</v>
      </c>
      <c r="I25" s="154"/>
      <c r="J25" s="154">
        <v>4</v>
      </c>
      <c r="K25" s="154">
        <v>0</v>
      </c>
    </row>
    <row r="26" spans="1:11" s="100" customFormat="1" ht="63.75">
      <c r="A26" s="61">
        <f t="shared" si="0"/>
        <v>12</v>
      </c>
      <c r="B26" s="99" t="s">
        <v>179</v>
      </c>
      <c r="C26" s="96" t="s">
        <v>166</v>
      </c>
      <c r="D26" s="154">
        <v>166875</v>
      </c>
      <c r="E26" s="154"/>
      <c r="F26" s="154">
        <v>119330</v>
      </c>
      <c r="G26" s="154"/>
      <c r="H26" s="154">
        <v>36</v>
      </c>
      <c r="I26" s="154"/>
      <c r="J26" s="154">
        <v>4</v>
      </c>
      <c r="K26" s="154">
        <v>0</v>
      </c>
    </row>
    <row r="27" spans="1:11" s="100" customFormat="1" ht="63.75">
      <c r="A27" s="61">
        <f t="shared" si="0"/>
        <v>13</v>
      </c>
      <c r="B27" s="99" t="s">
        <v>180</v>
      </c>
      <c r="C27" s="96" t="s">
        <v>283</v>
      </c>
      <c r="D27" s="154">
        <v>16842</v>
      </c>
      <c r="E27" s="154"/>
      <c r="F27" s="154">
        <v>9410</v>
      </c>
      <c r="G27" s="154"/>
      <c r="H27" s="154">
        <v>8</v>
      </c>
      <c r="I27" s="154"/>
      <c r="J27" s="154">
        <v>4</v>
      </c>
      <c r="K27" s="154">
        <v>0</v>
      </c>
    </row>
    <row r="28" spans="1:11" s="100" customFormat="1" ht="63.75">
      <c r="A28" s="61">
        <f t="shared" si="0"/>
        <v>14</v>
      </c>
      <c r="B28" s="99" t="s">
        <v>181</v>
      </c>
      <c r="C28" s="96" t="s">
        <v>284</v>
      </c>
      <c r="D28" s="154">
        <v>723693</v>
      </c>
      <c r="E28" s="154"/>
      <c r="F28" s="154">
        <v>577854</v>
      </c>
      <c r="G28" s="154"/>
      <c r="H28" s="154">
        <v>139</v>
      </c>
      <c r="I28" s="154"/>
      <c r="J28" s="154">
        <v>44</v>
      </c>
      <c r="K28" s="154">
        <v>0</v>
      </c>
    </row>
    <row r="29" spans="1:11" s="100" customFormat="1" ht="63.75">
      <c r="A29" s="61">
        <f t="shared" si="0"/>
        <v>15</v>
      </c>
      <c r="B29" s="99" t="s">
        <v>182</v>
      </c>
      <c r="C29" s="96" t="s">
        <v>166</v>
      </c>
      <c r="D29" s="154">
        <v>114181</v>
      </c>
      <c r="E29" s="154"/>
      <c r="F29" s="154">
        <v>84682</v>
      </c>
      <c r="G29" s="154"/>
      <c r="H29" s="154">
        <v>28</v>
      </c>
      <c r="I29" s="154"/>
      <c r="J29" s="154">
        <v>11</v>
      </c>
      <c r="K29" s="154">
        <v>0</v>
      </c>
    </row>
    <row r="30" spans="1:11" s="100" customFormat="1" ht="63.75">
      <c r="A30" s="61">
        <f t="shared" si="0"/>
        <v>16</v>
      </c>
      <c r="B30" s="99" t="s">
        <v>183</v>
      </c>
      <c r="C30" s="96" t="s">
        <v>283</v>
      </c>
      <c r="D30" s="154">
        <v>16842</v>
      </c>
      <c r="E30" s="154"/>
      <c r="F30" s="154">
        <v>9410</v>
      </c>
      <c r="G30" s="154"/>
      <c r="H30" s="154">
        <v>8</v>
      </c>
      <c r="I30" s="154"/>
      <c r="J30" s="154">
        <v>4</v>
      </c>
      <c r="K30" s="154">
        <v>0</v>
      </c>
    </row>
    <row r="31" spans="1:11" s="100" customFormat="1" ht="102">
      <c r="A31" s="61">
        <f t="shared" si="0"/>
        <v>17</v>
      </c>
      <c r="B31" s="99" t="s">
        <v>184</v>
      </c>
      <c r="C31" s="96" t="s">
        <v>166</v>
      </c>
      <c r="D31" s="170">
        <v>240681.60000000001</v>
      </c>
      <c r="E31" s="171"/>
      <c r="F31" s="171">
        <v>128336.25</v>
      </c>
      <c r="G31" s="154"/>
      <c r="H31" s="154">
        <v>91.17</v>
      </c>
      <c r="I31" s="154"/>
      <c r="J31" s="154">
        <v>4</v>
      </c>
      <c r="K31" s="154">
        <v>0</v>
      </c>
    </row>
    <row r="32" spans="1:11" s="100" customFormat="1" ht="72.75" customHeight="1">
      <c r="A32" s="61">
        <f t="shared" si="0"/>
        <v>18</v>
      </c>
      <c r="B32" s="99" t="s">
        <v>93</v>
      </c>
      <c r="C32" s="96" t="s">
        <v>24</v>
      </c>
      <c r="D32" s="154">
        <v>16842</v>
      </c>
      <c r="E32" s="154"/>
      <c r="F32" s="154">
        <v>9410</v>
      </c>
      <c r="G32" s="154"/>
      <c r="H32" s="154">
        <v>8</v>
      </c>
      <c r="I32" s="154"/>
      <c r="J32" s="154">
        <v>4</v>
      </c>
      <c r="K32" s="154">
        <v>0</v>
      </c>
    </row>
    <row r="33" spans="1:11" s="100" customFormat="1" ht="91.5" customHeight="1">
      <c r="A33" s="61">
        <f t="shared" si="0"/>
        <v>19</v>
      </c>
      <c r="B33" s="99" t="s">
        <v>94</v>
      </c>
      <c r="C33" s="96" t="s">
        <v>84</v>
      </c>
      <c r="D33" s="154">
        <v>16842</v>
      </c>
      <c r="E33" s="154"/>
      <c r="F33" s="154">
        <v>9410</v>
      </c>
      <c r="G33" s="154"/>
      <c r="H33" s="154">
        <v>8</v>
      </c>
      <c r="I33" s="154"/>
      <c r="J33" s="154">
        <v>4</v>
      </c>
      <c r="K33" s="154">
        <v>0</v>
      </c>
    </row>
    <row r="34" spans="1:11" s="100" customFormat="1" ht="60.75" customHeight="1">
      <c r="A34" s="61">
        <f t="shared" si="0"/>
        <v>20</v>
      </c>
      <c r="B34" s="99" t="s">
        <v>95</v>
      </c>
      <c r="C34" s="96" t="s">
        <v>84</v>
      </c>
      <c r="D34" s="154">
        <v>16842</v>
      </c>
      <c r="E34" s="154"/>
      <c r="F34" s="154">
        <v>9410</v>
      </c>
      <c r="G34" s="154"/>
      <c r="H34" s="154">
        <v>8</v>
      </c>
      <c r="I34" s="154"/>
      <c r="J34" s="154">
        <v>4</v>
      </c>
      <c r="K34" s="154">
        <v>0</v>
      </c>
    </row>
    <row r="35" spans="1:11" s="100" customFormat="1" ht="91.5" customHeight="1">
      <c r="A35" s="61">
        <f t="shared" si="0"/>
        <v>21</v>
      </c>
      <c r="B35" s="99" t="s">
        <v>96</v>
      </c>
      <c r="C35" s="96" t="s">
        <v>84</v>
      </c>
      <c r="D35" s="154">
        <v>16842</v>
      </c>
      <c r="E35" s="154"/>
      <c r="F35" s="154">
        <v>9410</v>
      </c>
      <c r="G35" s="154"/>
      <c r="H35" s="154">
        <v>8</v>
      </c>
      <c r="I35" s="154"/>
      <c r="J35" s="154">
        <v>4</v>
      </c>
      <c r="K35" s="154">
        <v>0</v>
      </c>
    </row>
    <row r="36" spans="1:11" s="100" customFormat="1" ht="70.5" customHeight="1">
      <c r="A36" s="61">
        <f t="shared" si="0"/>
        <v>22</v>
      </c>
      <c r="B36" s="99" t="s">
        <v>285</v>
      </c>
      <c r="C36" s="96" t="s">
        <v>84</v>
      </c>
      <c r="D36" s="154">
        <v>16842</v>
      </c>
      <c r="E36" s="154"/>
      <c r="F36" s="154">
        <v>9410</v>
      </c>
      <c r="G36" s="154"/>
      <c r="H36" s="154">
        <v>8</v>
      </c>
      <c r="I36" s="154"/>
      <c r="J36" s="154">
        <v>4</v>
      </c>
      <c r="K36" s="154">
        <v>0</v>
      </c>
    </row>
    <row r="37" spans="1:11" s="100" customFormat="1" ht="71.25" customHeight="1">
      <c r="A37" s="61">
        <f t="shared" si="0"/>
        <v>23</v>
      </c>
      <c r="B37" s="99" t="s">
        <v>226</v>
      </c>
      <c r="C37" s="96" t="s">
        <v>84</v>
      </c>
      <c r="D37" s="154">
        <v>16842</v>
      </c>
      <c r="E37" s="154"/>
      <c r="F37" s="154">
        <v>9410</v>
      </c>
      <c r="G37" s="154"/>
      <c r="H37" s="154">
        <v>8</v>
      </c>
      <c r="I37" s="154"/>
      <c r="J37" s="154">
        <v>4</v>
      </c>
      <c r="K37" s="154">
        <v>0</v>
      </c>
    </row>
    <row r="38" spans="1:11" s="100" customFormat="1" ht="64.5" customHeight="1">
      <c r="A38" s="61">
        <f t="shared" si="0"/>
        <v>24</v>
      </c>
      <c r="B38" s="99" t="s">
        <v>227</v>
      </c>
      <c r="C38" s="96" t="s">
        <v>84</v>
      </c>
      <c r="D38" s="154">
        <v>16842</v>
      </c>
      <c r="E38" s="154"/>
      <c r="F38" s="154">
        <v>9410</v>
      </c>
      <c r="G38" s="154"/>
      <c r="H38" s="154">
        <v>8</v>
      </c>
      <c r="I38" s="154"/>
      <c r="J38" s="154">
        <v>4</v>
      </c>
      <c r="K38" s="154">
        <v>0</v>
      </c>
    </row>
    <row r="39" spans="1:11" s="100" customFormat="1" ht="69" customHeight="1">
      <c r="A39" s="61">
        <f t="shared" si="0"/>
        <v>25</v>
      </c>
      <c r="B39" s="99" t="s">
        <v>225</v>
      </c>
      <c r="C39" s="96" t="s">
        <v>84</v>
      </c>
      <c r="D39" s="154">
        <v>16842</v>
      </c>
      <c r="E39" s="154"/>
      <c r="F39" s="154">
        <v>9410</v>
      </c>
      <c r="G39" s="154"/>
      <c r="H39" s="154">
        <v>8</v>
      </c>
      <c r="I39" s="154"/>
      <c r="J39" s="154">
        <v>4</v>
      </c>
      <c r="K39" s="154">
        <v>0</v>
      </c>
    </row>
    <row r="40" spans="1:11" s="100" customFormat="1" ht="70.5" customHeight="1">
      <c r="A40" s="61">
        <f t="shared" si="0"/>
        <v>26</v>
      </c>
      <c r="B40" s="99" t="s">
        <v>228</v>
      </c>
      <c r="C40" s="96" t="s">
        <v>84</v>
      </c>
      <c r="D40" s="154">
        <v>16842</v>
      </c>
      <c r="E40" s="154"/>
      <c r="F40" s="154">
        <v>9410</v>
      </c>
      <c r="G40" s="154"/>
      <c r="H40" s="154">
        <v>8</v>
      </c>
      <c r="I40" s="154"/>
      <c r="J40" s="154">
        <v>4</v>
      </c>
      <c r="K40" s="154">
        <v>0</v>
      </c>
    </row>
    <row r="41" spans="1:11" s="100" customFormat="1" ht="108" customHeight="1">
      <c r="A41" s="61">
        <f t="shared" si="0"/>
        <v>27</v>
      </c>
      <c r="B41" s="99" t="s">
        <v>98</v>
      </c>
      <c r="C41" s="96" t="s">
        <v>84</v>
      </c>
      <c r="D41" s="154">
        <v>16842</v>
      </c>
      <c r="E41" s="154"/>
      <c r="F41" s="154">
        <v>9410</v>
      </c>
      <c r="G41" s="154"/>
      <c r="H41" s="154">
        <v>8</v>
      </c>
      <c r="I41" s="154"/>
      <c r="J41" s="154">
        <v>4</v>
      </c>
      <c r="K41" s="154">
        <v>0</v>
      </c>
    </row>
    <row r="42" spans="1:11" s="100" customFormat="1" ht="103.5" customHeight="1">
      <c r="A42" s="61">
        <f t="shared" si="0"/>
        <v>28</v>
      </c>
      <c r="B42" s="99" t="s">
        <v>99</v>
      </c>
      <c r="C42" s="96" t="s">
        <v>84</v>
      </c>
      <c r="D42" s="154">
        <v>16842</v>
      </c>
      <c r="E42" s="154"/>
      <c r="F42" s="154">
        <v>9410</v>
      </c>
      <c r="G42" s="154"/>
      <c r="H42" s="154">
        <v>8</v>
      </c>
      <c r="I42" s="154"/>
      <c r="J42" s="154">
        <v>4</v>
      </c>
      <c r="K42" s="154">
        <v>0</v>
      </c>
    </row>
    <row r="43" spans="1:11" s="100" customFormat="1" ht="96" customHeight="1">
      <c r="A43" s="61">
        <f t="shared" si="0"/>
        <v>29</v>
      </c>
      <c r="B43" s="99" t="s">
        <v>100</v>
      </c>
      <c r="C43" s="96" t="s">
        <v>84</v>
      </c>
      <c r="D43" s="154">
        <v>16842</v>
      </c>
      <c r="E43" s="154"/>
      <c r="F43" s="154">
        <v>9410</v>
      </c>
      <c r="G43" s="154"/>
      <c r="H43" s="154">
        <v>8</v>
      </c>
      <c r="I43" s="154"/>
      <c r="J43" s="154">
        <v>4</v>
      </c>
      <c r="K43" s="154">
        <v>0</v>
      </c>
    </row>
    <row r="44" spans="1:11" s="100" customFormat="1" ht="96" customHeight="1">
      <c r="A44" s="61">
        <f t="shared" si="0"/>
        <v>30</v>
      </c>
      <c r="B44" s="99" t="s">
        <v>101</v>
      </c>
      <c r="C44" s="96" t="s">
        <v>84</v>
      </c>
      <c r="D44" s="154">
        <v>16842</v>
      </c>
      <c r="E44" s="154"/>
      <c r="F44" s="154">
        <v>9410</v>
      </c>
      <c r="G44" s="154"/>
      <c r="H44" s="154">
        <v>8</v>
      </c>
      <c r="I44" s="154"/>
      <c r="J44" s="154">
        <v>4</v>
      </c>
      <c r="K44" s="154">
        <v>0</v>
      </c>
    </row>
    <row r="45" spans="1:11" s="100" customFormat="1" ht="109.5" customHeight="1">
      <c r="A45" s="61">
        <f t="shared" si="0"/>
        <v>31</v>
      </c>
      <c r="B45" s="99" t="s">
        <v>102</v>
      </c>
      <c r="C45" s="96" t="s">
        <v>84</v>
      </c>
      <c r="D45" s="154">
        <v>16842</v>
      </c>
      <c r="E45" s="154"/>
      <c r="F45" s="154">
        <v>9410</v>
      </c>
      <c r="G45" s="154"/>
      <c r="H45" s="154">
        <v>8</v>
      </c>
      <c r="I45" s="154"/>
      <c r="J45" s="154">
        <v>4</v>
      </c>
      <c r="K45" s="154">
        <v>0</v>
      </c>
    </row>
    <row r="46" spans="1:11" s="100" customFormat="1" ht="109.5" customHeight="1">
      <c r="A46" s="61">
        <f t="shared" si="0"/>
        <v>32</v>
      </c>
      <c r="B46" s="99" t="s">
        <v>103</v>
      </c>
      <c r="C46" s="96" t="s">
        <v>84</v>
      </c>
      <c r="D46" s="154">
        <v>16842</v>
      </c>
      <c r="E46" s="154"/>
      <c r="F46" s="154">
        <v>9410</v>
      </c>
      <c r="G46" s="154"/>
      <c r="H46" s="154">
        <v>8</v>
      </c>
      <c r="I46" s="154"/>
      <c r="J46" s="154">
        <v>4</v>
      </c>
      <c r="K46" s="154">
        <v>0</v>
      </c>
    </row>
    <row r="47" spans="1:11" s="100" customFormat="1" ht="109.5" customHeight="1">
      <c r="A47" s="61">
        <f t="shared" si="0"/>
        <v>33</v>
      </c>
      <c r="B47" s="99" t="s">
        <v>104</v>
      </c>
      <c r="C47" s="96" t="s">
        <v>84</v>
      </c>
      <c r="D47" s="154">
        <v>16842</v>
      </c>
      <c r="E47" s="154"/>
      <c r="F47" s="154">
        <v>9410</v>
      </c>
      <c r="G47" s="154"/>
      <c r="H47" s="154">
        <v>8</v>
      </c>
      <c r="I47" s="154"/>
      <c r="J47" s="154">
        <v>4</v>
      </c>
      <c r="K47" s="154">
        <v>0</v>
      </c>
    </row>
    <row r="48" spans="1:11" s="100" customFormat="1" ht="109.5" customHeight="1">
      <c r="A48" s="61">
        <f t="shared" si="0"/>
        <v>34</v>
      </c>
      <c r="B48" s="99" t="s">
        <v>105</v>
      </c>
      <c r="C48" s="96" t="s">
        <v>84</v>
      </c>
      <c r="D48" s="154">
        <v>16842</v>
      </c>
      <c r="E48" s="154"/>
      <c r="F48" s="154">
        <v>9410</v>
      </c>
      <c r="G48" s="154"/>
      <c r="H48" s="154">
        <v>8</v>
      </c>
      <c r="I48" s="154"/>
      <c r="J48" s="154">
        <v>4</v>
      </c>
      <c r="K48" s="154">
        <v>0</v>
      </c>
    </row>
    <row r="49" spans="1:11" s="100" customFormat="1" ht="88.5" customHeight="1">
      <c r="A49" s="61">
        <f t="shared" si="0"/>
        <v>35</v>
      </c>
      <c r="B49" s="99" t="s">
        <v>106</v>
      </c>
      <c r="C49" s="96" t="s">
        <v>84</v>
      </c>
      <c r="D49" s="154">
        <v>16842</v>
      </c>
      <c r="E49" s="154"/>
      <c r="F49" s="154">
        <v>9410</v>
      </c>
      <c r="G49" s="154"/>
      <c r="H49" s="154">
        <v>8</v>
      </c>
      <c r="I49" s="154"/>
      <c r="J49" s="154">
        <v>4</v>
      </c>
      <c r="K49" s="154">
        <v>0</v>
      </c>
    </row>
    <row r="50" spans="1:11" s="100" customFormat="1" ht="88.5" customHeight="1">
      <c r="A50" s="61">
        <f t="shared" si="0"/>
        <v>36</v>
      </c>
      <c r="B50" s="99" t="s">
        <v>107</v>
      </c>
      <c r="C50" s="96" t="s">
        <v>84</v>
      </c>
      <c r="D50" s="154">
        <v>16842</v>
      </c>
      <c r="E50" s="154"/>
      <c r="F50" s="154">
        <v>9410</v>
      </c>
      <c r="G50" s="154"/>
      <c r="H50" s="154">
        <v>8</v>
      </c>
      <c r="I50" s="154"/>
      <c r="J50" s="154">
        <v>4</v>
      </c>
      <c r="K50" s="154">
        <v>0</v>
      </c>
    </row>
    <row r="51" spans="1:11" s="100" customFormat="1" ht="88.5" customHeight="1">
      <c r="A51" s="61">
        <f t="shared" si="0"/>
        <v>37</v>
      </c>
      <c r="B51" s="99" t="s">
        <v>108</v>
      </c>
      <c r="C51" s="96" t="s">
        <v>84</v>
      </c>
      <c r="D51" s="154">
        <v>16842</v>
      </c>
      <c r="E51" s="154"/>
      <c r="F51" s="154">
        <v>9410</v>
      </c>
      <c r="G51" s="154"/>
      <c r="H51" s="154">
        <v>8</v>
      </c>
      <c r="I51" s="154"/>
      <c r="J51" s="154">
        <v>4</v>
      </c>
      <c r="K51" s="154">
        <v>0</v>
      </c>
    </row>
    <row r="52" spans="1:11" s="100" customFormat="1" ht="88.5" customHeight="1">
      <c r="A52" s="61">
        <f t="shared" si="0"/>
        <v>38</v>
      </c>
      <c r="B52" s="99" t="s">
        <v>163</v>
      </c>
      <c r="C52" s="96" t="s">
        <v>84</v>
      </c>
      <c r="D52" s="154">
        <v>16842</v>
      </c>
      <c r="E52" s="154"/>
      <c r="F52" s="154">
        <v>9410</v>
      </c>
      <c r="G52" s="154"/>
      <c r="H52" s="154">
        <v>8</v>
      </c>
      <c r="I52" s="154"/>
      <c r="J52" s="154">
        <v>4</v>
      </c>
      <c r="K52" s="154">
        <v>0</v>
      </c>
    </row>
    <row r="53" spans="1:11" s="100" customFormat="1" ht="88.5" customHeight="1">
      <c r="A53" s="61">
        <f t="shared" si="0"/>
        <v>39</v>
      </c>
      <c r="B53" s="99" t="s">
        <v>164</v>
      </c>
      <c r="C53" s="96" t="s">
        <v>84</v>
      </c>
      <c r="D53" s="154">
        <v>16842</v>
      </c>
      <c r="E53" s="154"/>
      <c r="F53" s="154">
        <v>9410</v>
      </c>
      <c r="G53" s="154"/>
      <c r="H53" s="154">
        <v>8</v>
      </c>
      <c r="I53" s="154"/>
      <c r="J53" s="154">
        <v>4</v>
      </c>
      <c r="K53" s="154">
        <v>0</v>
      </c>
    </row>
    <row r="54" spans="1:11" s="100" customFormat="1" ht="88.5" customHeight="1">
      <c r="A54" s="61">
        <f t="shared" si="0"/>
        <v>40</v>
      </c>
      <c r="B54" s="99" t="s">
        <v>170</v>
      </c>
      <c r="C54" s="96" t="s">
        <v>84</v>
      </c>
      <c r="D54" s="154">
        <v>16842</v>
      </c>
      <c r="E54" s="154"/>
      <c r="F54" s="154">
        <v>9410</v>
      </c>
      <c r="G54" s="154"/>
      <c r="H54" s="154">
        <v>8</v>
      </c>
      <c r="I54" s="154"/>
      <c r="J54" s="154">
        <v>4</v>
      </c>
      <c r="K54" s="154">
        <v>0</v>
      </c>
    </row>
    <row r="55" spans="1:11" s="100" customFormat="1" ht="88.5" customHeight="1">
      <c r="A55" s="61">
        <f t="shared" si="0"/>
        <v>41</v>
      </c>
      <c r="B55" s="99" t="s">
        <v>171</v>
      </c>
      <c r="C55" s="96" t="s">
        <v>84</v>
      </c>
      <c r="D55" s="154">
        <v>16842</v>
      </c>
      <c r="E55" s="154"/>
      <c r="F55" s="154">
        <v>9410</v>
      </c>
      <c r="G55" s="154"/>
      <c r="H55" s="154">
        <v>8</v>
      </c>
      <c r="I55" s="154"/>
      <c r="J55" s="154">
        <v>4</v>
      </c>
      <c r="K55" s="154">
        <v>0</v>
      </c>
    </row>
    <row r="56" spans="1:11" s="100" customFormat="1" ht="88.5" customHeight="1">
      <c r="A56" s="61">
        <f t="shared" si="0"/>
        <v>42</v>
      </c>
      <c r="B56" s="99" t="s">
        <v>174</v>
      </c>
      <c r="C56" s="96" t="s">
        <v>84</v>
      </c>
      <c r="D56" s="154">
        <v>16842</v>
      </c>
      <c r="E56" s="154"/>
      <c r="F56" s="154">
        <v>9410</v>
      </c>
      <c r="G56" s="154"/>
      <c r="H56" s="154">
        <v>8</v>
      </c>
      <c r="I56" s="154"/>
      <c r="J56" s="154">
        <v>4</v>
      </c>
      <c r="K56" s="154">
        <v>0</v>
      </c>
    </row>
    <row r="57" spans="1:11" s="100" customFormat="1" ht="88.5" customHeight="1">
      <c r="A57" s="61">
        <f t="shared" si="0"/>
        <v>43</v>
      </c>
      <c r="B57" s="99" t="s">
        <v>175</v>
      </c>
      <c r="C57" s="96" t="s">
        <v>84</v>
      </c>
      <c r="D57" s="154">
        <v>16842</v>
      </c>
      <c r="E57" s="154"/>
      <c r="F57" s="154">
        <v>9410</v>
      </c>
      <c r="G57" s="154"/>
      <c r="H57" s="154">
        <v>8</v>
      </c>
      <c r="I57" s="154"/>
      <c r="J57" s="154">
        <v>4</v>
      </c>
      <c r="K57" s="154">
        <v>0</v>
      </c>
    </row>
    <row r="58" spans="1:11" s="100" customFormat="1" ht="88.5" customHeight="1">
      <c r="A58" s="61">
        <f t="shared" si="0"/>
        <v>44</v>
      </c>
      <c r="B58" s="99" t="s">
        <v>185</v>
      </c>
      <c r="C58" s="96" t="s">
        <v>84</v>
      </c>
      <c r="D58" s="154">
        <v>16842</v>
      </c>
      <c r="E58" s="154"/>
      <c r="F58" s="154">
        <v>9410</v>
      </c>
      <c r="G58" s="154"/>
      <c r="H58" s="154">
        <v>8</v>
      </c>
      <c r="I58" s="154"/>
      <c r="J58" s="154">
        <v>4</v>
      </c>
      <c r="K58" s="154">
        <v>0</v>
      </c>
    </row>
    <row r="59" spans="1:11" s="100" customFormat="1" ht="88.5" customHeight="1">
      <c r="A59" s="61">
        <f t="shared" si="0"/>
        <v>45</v>
      </c>
      <c r="B59" s="99" t="s">
        <v>186</v>
      </c>
      <c r="C59" s="96" t="s">
        <v>84</v>
      </c>
      <c r="D59" s="154">
        <v>10630</v>
      </c>
      <c r="E59" s="154"/>
      <c r="F59" s="154">
        <v>4786</v>
      </c>
      <c r="G59" s="154"/>
      <c r="H59" s="154">
        <v>8</v>
      </c>
      <c r="I59" s="154"/>
      <c r="J59" s="154">
        <v>4</v>
      </c>
      <c r="K59" s="154">
        <v>0</v>
      </c>
    </row>
    <row r="60" spans="1:11" s="100" customFormat="1" ht="88.5" customHeight="1">
      <c r="A60" s="61">
        <f t="shared" si="0"/>
        <v>46</v>
      </c>
      <c r="B60" s="99" t="s">
        <v>188</v>
      </c>
      <c r="C60" s="96" t="s">
        <v>84</v>
      </c>
      <c r="D60" s="154">
        <v>10630</v>
      </c>
      <c r="E60" s="154"/>
      <c r="F60" s="154">
        <v>4786</v>
      </c>
      <c r="G60" s="154"/>
      <c r="H60" s="154">
        <v>8</v>
      </c>
      <c r="I60" s="154"/>
      <c r="J60" s="154">
        <v>4</v>
      </c>
      <c r="K60" s="154">
        <v>0</v>
      </c>
    </row>
    <row r="61" spans="1:11" s="100" customFormat="1" ht="88.5" customHeight="1">
      <c r="A61" s="61">
        <f t="shared" si="0"/>
        <v>47</v>
      </c>
      <c r="B61" s="99" t="s">
        <v>189</v>
      </c>
      <c r="C61" s="96" t="s">
        <v>84</v>
      </c>
      <c r="D61" s="154">
        <v>16842</v>
      </c>
      <c r="E61" s="154"/>
      <c r="F61" s="154">
        <v>9410</v>
      </c>
      <c r="G61" s="154"/>
      <c r="H61" s="154">
        <v>8</v>
      </c>
      <c r="I61" s="154"/>
      <c r="J61" s="154">
        <v>4</v>
      </c>
      <c r="K61" s="154">
        <v>0</v>
      </c>
    </row>
    <row r="62" spans="1:11" s="100" customFormat="1" ht="88.5" customHeight="1">
      <c r="A62" s="61">
        <f t="shared" si="0"/>
        <v>48</v>
      </c>
      <c r="B62" s="99" t="s">
        <v>190</v>
      </c>
      <c r="C62" s="96" t="s">
        <v>84</v>
      </c>
      <c r="D62" s="154">
        <v>16842</v>
      </c>
      <c r="E62" s="154"/>
      <c r="F62" s="154">
        <v>9410</v>
      </c>
      <c r="G62" s="154"/>
      <c r="H62" s="154">
        <v>8</v>
      </c>
      <c r="I62" s="154"/>
      <c r="J62" s="154">
        <v>4</v>
      </c>
      <c r="K62" s="154">
        <v>0</v>
      </c>
    </row>
    <row r="63" spans="1:11" s="100" customFormat="1" ht="88.5" customHeight="1">
      <c r="A63" s="61">
        <f t="shared" si="0"/>
        <v>49</v>
      </c>
      <c r="B63" s="99" t="s">
        <v>191</v>
      </c>
      <c r="C63" s="96" t="s">
        <v>84</v>
      </c>
      <c r="D63" s="154">
        <v>16842</v>
      </c>
      <c r="E63" s="154"/>
      <c r="F63" s="154">
        <v>9410</v>
      </c>
      <c r="G63" s="154"/>
      <c r="H63" s="154">
        <v>8</v>
      </c>
      <c r="I63" s="154"/>
      <c r="J63" s="154">
        <v>4</v>
      </c>
      <c r="K63" s="154">
        <v>0</v>
      </c>
    </row>
    <row r="64" spans="1:11" s="100" customFormat="1" ht="88.5" customHeight="1">
      <c r="A64" s="61">
        <f t="shared" si="0"/>
        <v>50</v>
      </c>
      <c r="B64" s="99" t="s">
        <v>192</v>
      </c>
      <c r="C64" s="96" t="s">
        <v>84</v>
      </c>
      <c r="D64" s="154">
        <v>16842</v>
      </c>
      <c r="E64" s="154"/>
      <c r="F64" s="154">
        <v>9410</v>
      </c>
      <c r="G64" s="154"/>
      <c r="H64" s="154">
        <v>8</v>
      </c>
      <c r="I64" s="154"/>
      <c r="J64" s="154">
        <v>4</v>
      </c>
      <c r="K64" s="154">
        <v>0</v>
      </c>
    </row>
    <row r="65" spans="1:11" s="100" customFormat="1" ht="88.5" customHeight="1">
      <c r="A65" s="61">
        <f t="shared" si="0"/>
        <v>51</v>
      </c>
      <c r="B65" s="99" t="s">
        <v>193</v>
      </c>
      <c r="C65" s="96" t="s">
        <v>84</v>
      </c>
      <c r="D65" s="154">
        <v>16842</v>
      </c>
      <c r="E65" s="154"/>
      <c r="F65" s="154">
        <v>9410</v>
      </c>
      <c r="G65" s="154"/>
      <c r="H65" s="154">
        <v>8</v>
      </c>
      <c r="I65" s="154"/>
      <c r="J65" s="154">
        <v>4</v>
      </c>
      <c r="K65" s="154">
        <v>0</v>
      </c>
    </row>
    <row r="66" spans="1:11" s="100" customFormat="1" ht="88.5" customHeight="1">
      <c r="A66" s="61">
        <f t="shared" si="0"/>
        <v>52</v>
      </c>
      <c r="B66" s="99" t="s">
        <v>194</v>
      </c>
      <c r="C66" s="96" t="s">
        <v>84</v>
      </c>
      <c r="D66" s="154">
        <v>16842</v>
      </c>
      <c r="E66" s="154"/>
      <c r="F66" s="154">
        <v>9410</v>
      </c>
      <c r="G66" s="154"/>
      <c r="H66" s="154">
        <v>8</v>
      </c>
      <c r="I66" s="154"/>
      <c r="J66" s="154">
        <v>4</v>
      </c>
      <c r="K66" s="154">
        <v>0</v>
      </c>
    </row>
    <row r="67" spans="1:11" s="100" customFormat="1" ht="88.5" customHeight="1">
      <c r="A67" s="61">
        <f t="shared" si="0"/>
        <v>53</v>
      </c>
      <c r="B67" s="99" t="s">
        <v>195</v>
      </c>
      <c r="C67" s="96" t="s">
        <v>84</v>
      </c>
      <c r="D67" s="154">
        <v>16842</v>
      </c>
      <c r="E67" s="154"/>
      <c r="F67" s="154">
        <v>9410</v>
      </c>
      <c r="G67" s="154"/>
      <c r="H67" s="154">
        <v>8</v>
      </c>
      <c r="I67" s="154"/>
      <c r="J67" s="154">
        <v>4</v>
      </c>
      <c r="K67" s="154">
        <v>0</v>
      </c>
    </row>
    <row r="68" spans="1:11" s="100" customFormat="1" ht="88.5" customHeight="1">
      <c r="A68" s="61">
        <f t="shared" si="0"/>
        <v>54</v>
      </c>
      <c r="B68" s="99" t="s">
        <v>196</v>
      </c>
      <c r="C68" s="96" t="s">
        <v>84</v>
      </c>
      <c r="D68" s="154">
        <v>16842</v>
      </c>
      <c r="E68" s="154"/>
      <c r="F68" s="154">
        <v>9410</v>
      </c>
      <c r="G68" s="154"/>
      <c r="H68" s="154">
        <v>8</v>
      </c>
      <c r="I68" s="154"/>
      <c r="J68" s="154">
        <v>4</v>
      </c>
      <c r="K68" s="154">
        <v>0</v>
      </c>
    </row>
    <row r="69" spans="1:11" s="100" customFormat="1" ht="88.5" customHeight="1">
      <c r="A69" s="61">
        <f t="shared" si="0"/>
        <v>55</v>
      </c>
      <c r="B69" s="99" t="s">
        <v>197</v>
      </c>
      <c r="C69" s="96" t="s">
        <v>84</v>
      </c>
      <c r="D69" s="154">
        <v>16842</v>
      </c>
      <c r="E69" s="154"/>
      <c r="F69" s="154">
        <v>9410</v>
      </c>
      <c r="G69" s="154"/>
      <c r="H69" s="154">
        <v>8</v>
      </c>
      <c r="I69" s="154"/>
      <c r="J69" s="154">
        <v>4</v>
      </c>
      <c r="K69" s="154">
        <v>0</v>
      </c>
    </row>
    <row r="70" spans="1:11" s="100" customFormat="1" ht="88.5" customHeight="1">
      <c r="A70" s="61">
        <f t="shared" si="0"/>
        <v>56</v>
      </c>
      <c r="B70" s="99" t="s">
        <v>198</v>
      </c>
      <c r="C70" s="96" t="s">
        <v>84</v>
      </c>
      <c r="D70" s="154">
        <v>16842</v>
      </c>
      <c r="E70" s="154"/>
      <c r="F70" s="154">
        <v>9410</v>
      </c>
      <c r="G70" s="154"/>
      <c r="H70" s="154">
        <v>8</v>
      </c>
      <c r="I70" s="154"/>
      <c r="J70" s="154">
        <v>4</v>
      </c>
      <c r="K70" s="154">
        <v>0</v>
      </c>
    </row>
    <row r="71" spans="1:11" s="100" customFormat="1" ht="88.5" customHeight="1">
      <c r="A71" s="61">
        <f t="shared" si="0"/>
        <v>57</v>
      </c>
      <c r="B71" s="99" t="s">
        <v>199</v>
      </c>
      <c r="C71" s="96" t="s">
        <v>84</v>
      </c>
      <c r="D71" s="154">
        <v>16842</v>
      </c>
      <c r="E71" s="154"/>
      <c r="F71" s="154">
        <v>9410</v>
      </c>
      <c r="G71" s="154"/>
      <c r="H71" s="154">
        <v>8</v>
      </c>
      <c r="I71" s="154"/>
      <c r="J71" s="154">
        <v>4</v>
      </c>
      <c r="K71" s="154">
        <v>0</v>
      </c>
    </row>
    <row r="72" spans="1:11" s="100" customFormat="1" ht="88.5" customHeight="1">
      <c r="A72" s="61">
        <f t="shared" si="0"/>
        <v>58</v>
      </c>
      <c r="B72" s="99" t="s">
        <v>200</v>
      </c>
      <c r="C72" s="96" t="s">
        <v>84</v>
      </c>
      <c r="D72" s="154">
        <v>16842</v>
      </c>
      <c r="E72" s="154"/>
      <c r="F72" s="154">
        <v>9410</v>
      </c>
      <c r="G72" s="154"/>
      <c r="H72" s="154">
        <v>8</v>
      </c>
      <c r="I72" s="154"/>
      <c r="J72" s="154">
        <v>4</v>
      </c>
      <c r="K72" s="154">
        <v>0</v>
      </c>
    </row>
    <row r="73" spans="1:11" s="100" customFormat="1" ht="88.5" customHeight="1">
      <c r="A73" s="61">
        <f t="shared" si="0"/>
        <v>59</v>
      </c>
      <c r="B73" s="99" t="s">
        <v>201</v>
      </c>
      <c r="C73" s="96" t="s">
        <v>84</v>
      </c>
      <c r="D73" s="154">
        <v>16842</v>
      </c>
      <c r="E73" s="154"/>
      <c r="F73" s="154">
        <v>9410</v>
      </c>
      <c r="G73" s="154"/>
      <c r="H73" s="154">
        <v>8</v>
      </c>
      <c r="I73" s="154"/>
      <c r="J73" s="154">
        <v>4</v>
      </c>
      <c r="K73" s="154">
        <v>0</v>
      </c>
    </row>
    <row r="74" spans="1:11" s="100" customFormat="1" ht="88.5" customHeight="1">
      <c r="A74" s="61">
        <f t="shared" si="0"/>
        <v>60</v>
      </c>
      <c r="B74" s="99" t="s">
        <v>202</v>
      </c>
      <c r="C74" s="96" t="s">
        <v>84</v>
      </c>
      <c r="D74" s="154">
        <v>16842</v>
      </c>
      <c r="E74" s="154"/>
      <c r="F74" s="154">
        <v>9410</v>
      </c>
      <c r="G74" s="154"/>
      <c r="H74" s="154">
        <v>8</v>
      </c>
      <c r="I74" s="154"/>
      <c r="J74" s="154">
        <v>4</v>
      </c>
      <c r="K74" s="154">
        <v>0</v>
      </c>
    </row>
    <row r="75" spans="1:11" s="100" customFormat="1" ht="69.75" customHeight="1">
      <c r="A75" s="61">
        <f t="shared" si="0"/>
        <v>61</v>
      </c>
      <c r="B75" s="99" t="s">
        <v>203</v>
      </c>
      <c r="C75" s="96" t="s">
        <v>84</v>
      </c>
      <c r="D75" s="154">
        <v>16842</v>
      </c>
      <c r="E75" s="154"/>
      <c r="F75" s="154">
        <v>9410</v>
      </c>
      <c r="G75" s="154"/>
      <c r="H75" s="154">
        <v>8</v>
      </c>
      <c r="I75" s="154"/>
      <c r="J75" s="154">
        <v>4</v>
      </c>
      <c r="K75" s="154">
        <v>0</v>
      </c>
    </row>
    <row r="76" spans="1:11" ht="20.25" customHeight="1">
      <c r="A76" s="212" t="s">
        <v>272</v>
      </c>
      <c r="B76" s="213"/>
      <c r="C76" s="82" t="s">
        <v>22</v>
      </c>
      <c r="D76" s="161">
        <f>SUM(D15:D75)</f>
        <v>3809946.9</v>
      </c>
      <c r="E76" s="161"/>
      <c r="F76" s="161">
        <f>SUM(F15:F75)</f>
        <v>2750268.86</v>
      </c>
      <c r="G76" s="161"/>
      <c r="H76" s="161">
        <f>SUM(H15:H75)</f>
        <v>1124.79</v>
      </c>
      <c r="I76" s="161"/>
      <c r="J76" s="161">
        <f>SUM(J15:J75)</f>
        <v>299</v>
      </c>
      <c r="K76" s="161">
        <f>SUM(K15:K75)</f>
        <v>0</v>
      </c>
    </row>
    <row r="77" spans="1:11">
      <c r="A77" s="102"/>
      <c r="B77" s="168"/>
      <c r="C77" s="168"/>
      <c r="D77" s="103"/>
      <c r="E77" s="102"/>
      <c r="F77" s="103"/>
      <c r="G77" s="102"/>
      <c r="H77" s="103"/>
      <c r="I77" s="102"/>
      <c r="J77" s="103"/>
      <c r="K77" s="103"/>
    </row>
    <row r="78" spans="1:11" s="183" customFormat="1" ht="15">
      <c r="A78" s="180"/>
      <c r="B78" s="181" t="s">
        <v>37</v>
      </c>
      <c r="C78" s="180"/>
      <c r="D78" s="182"/>
      <c r="E78" s="182"/>
      <c r="F78" s="182"/>
      <c r="G78" s="182"/>
      <c r="H78" s="182"/>
      <c r="I78" s="182"/>
      <c r="J78" s="182"/>
      <c r="K78" s="182"/>
    </row>
    <row r="79" spans="1:11" s="183" customFormat="1" ht="15">
      <c r="A79" s="180"/>
      <c r="B79" s="181"/>
      <c r="C79" s="180"/>
      <c r="D79" s="182"/>
      <c r="E79" s="182"/>
      <c r="F79" s="182"/>
      <c r="G79" s="182"/>
      <c r="H79" s="182"/>
      <c r="I79" s="182"/>
      <c r="J79" s="182"/>
      <c r="K79" s="182"/>
    </row>
    <row r="80" spans="1:11" s="183" customFormat="1" ht="15">
      <c r="A80" s="227" t="s">
        <v>38</v>
      </c>
      <c r="B80" s="227"/>
      <c r="C80" s="184"/>
      <c r="D80" s="181" t="s">
        <v>39</v>
      </c>
      <c r="E80" s="182"/>
      <c r="F80" s="182"/>
      <c r="G80" s="182"/>
      <c r="H80" s="182"/>
      <c r="I80" s="182"/>
      <c r="J80" s="182"/>
      <c r="K80" s="182"/>
    </row>
    <row r="81" spans="1:11" s="183" customFormat="1" ht="15">
      <c r="A81" s="180"/>
      <c r="B81" s="181"/>
      <c r="C81" s="180"/>
      <c r="D81" s="182"/>
      <c r="E81" s="182"/>
      <c r="F81" s="182"/>
      <c r="G81" s="182"/>
      <c r="H81" s="182"/>
      <c r="I81" s="182"/>
      <c r="J81" s="182"/>
      <c r="K81" s="182"/>
    </row>
    <row r="82" spans="1:11" s="183" customFormat="1" ht="15">
      <c r="A82" s="184"/>
      <c r="B82" s="185" t="s">
        <v>48</v>
      </c>
      <c r="C82" s="184"/>
      <c r="D82" s="185" t="s">
        <v>49</v>
      </c>
      <c r="E82" s="186"/>
      <c r="F82" s="186"/>
      <c r="G82" s="186"/>
      <c r="H82" s="186"/>
      <c r="I82" s="186"/>
      <c r="J82" s="186"/>
      <c r="K82" s="186"/>
    </row>
    <row r="84" spans="1:11" s="140" customFormat="1">
      <c r="A84" s="138"/>
      <c r="B84" s="139"/>
    </row>
    <row r="85" spans="1:11" s="140" customFormat="1">
      <c r="A85" s="138"/>
      <c r="B85" s="139"/>
    </row>
    <row r="86" spans="1:11" s="140" customFormat="1">
      <c r="A86" s="138"/>
      <c r="B86" s="139"/>
    </row>
    <row r="87" spans="1:11" s="140" customFormat="1">
      <c r="A87" s="138"/>
      <c r="B87" s="139"/>
    </row>
    <row r="88" spans="1:11" s="140" customFormat="1">
      <c r="A88" s="138"/>
      <c r="B88" s="139"/>
    </row>
    <row r="89" spans="1:11" s="140" customFormat="1">
      <c r="A89" s="138"/>
      <c r="B89" s="139"/>
    </row>
    <row r="90" spans="1:11">
      <c r="B90" s="141"/>
      <c r="C90" s="68"/>
      <c r="D90" s="68"/>
      <c r="E90" s="68"/>
      <c r="F90" s="68"/>
      <c r="G90" s="68"/>
      <c r="H90" s="68"/>
      <c r="I90" s="68"/>
      <c r="J90" s="68"/>
      <c r="K90" s="68"/>
    </row>
    <row r="91" spans="1:11">
      <c r="B91" s="141"/>
      <c r="C91" s="68"/>
      <c r="D91" s="68"/>
      <c r="E91" s="68"/>
      <c r="F91" s="68"/>
      <c r="G91" s="68"/>
      <c r="H91" s="68"/>
      <c r="I91" s="68"/>
      <c r="J91" s="68"/>
      <c r="K91" s="68"/>
    </row>
    <row r="92" spans="1:11">
      <c r="B92" s="141"/>
      <c r="C92" s="68"/>
      <c r="D92" s="68"/>
      <c r="E92" s="68"/>
      <c r="F92" s="68"/>
      <c r="G92" s="68"/>
      <c r="H92" s="68"/>
      <c r="I92" s="68"/>
      <c r="J92" s="68"/>
      <c r="K92" s="68"/>
    </row>
    <row r="94" spans="1:11">
      <c r="B94" s="142"/>
    </row>
  </sheetData>
  <mergeCells count="17">
    <mergeCell ref="A1:B1"/>
    <mergeCell ref="A2:B2"/>
    <mergeCell ref="H2:K2"/>
    <mergeCell ref="J3:K3"/>
    <mergeCell ref="A5:B5"/>
    <mergeCell ref="H5:I5"/>
    <mergeCell ref="A80:B80"/>
    <mergeCell ref="A76:B76"/>
    <mergeCell ref="J6:K6"/>
    <mergeCell ref="A7:B7"/>
    <mergeCell ref="A10:K10"/>
    <mergeCell ref="A12:A13"/>
    <mergeCell ref="B12:B13"/>
    <mergeCell ref="C12:C13"/>
    <mergeCell ref="D12:E12"/>
    <mergeCell ref="F12:G12"/>
    <mergeCell ref="H12:K12"/>
  </mergeCells>
  <pageMargins left="0.43" right="0.28000000000000003" top="0.37" bottom="0.47" header="0.3" footer="0.3"/>
  <pageSetup paperSize="9" scale="73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7"/>
  <sheetViews>
    <sheetView view="pageBreakPreview" topLeftCell="A22" zoomScale="130" zoomScaleNormal="115" zoomScaleSheetLayoutView="130" workbookViewId="0">
      <selection activeCell="H35" sqref="H35"/>
    </sheetView>
  </sheetViews>
  <sheetFormatPr defaultColWidth="9.140625" defaultRowHeight="15"/>
  <cols>
    <col min="1" max="1" width="7" style="3" customWidth="1"/>
    <col min="2" max="2" width="28.28515625" style="4" customWidth="1"/>
    <col min="3" max="3" width="9.140625" style="4"/>
    <col min="4" max="4" width="12.42578125" style="4" customWidth="1"/>
    <col min="5" max="5" width="9.140625" style="4"/>
    <col min="6" max="6" width="11" style="4" customWidth="1"/>
    <col min="7" max="16384" width="9.140625" style="4"/>
  </cols>
  <sheetData>
    <row r="1" spans="1:11" s="1" customFormat="1" ht="15.75">
      <c r="A1" s="197" t="s">
        <v>0</v>
      </c>
      <c r="B1" s="197"/>
      <c r="C1" s="5"/>
      <c r="D1" s="5"/>
      <c r="E1" s="5"/>
      <c r="F1" s="5"/>
      <c r="G1" s="5"/>
      <c r="H1" s="6" t="s">
        <v>1</v>
      </c>
      <c r="I1" s="5"/>
      <c r="J1" s="5"/>
      <c r="K1" s="5"/>
    </row>
    <row r="2" spans="1:11" s="1" customFormat="1" ht="32.25" customHeight="1">
      <c r="A2" s="233" t="s">
        <v>2</v>
      </c>
      <c r="B2" s="233"/>
      <c r="C2" s="5"/>
      <c r="D2" s="5"/>
      <c r="E2" s="5"/>
      <c r="F2" s="5"/>
      <c r="G2" s="5"/>
      <c r="H2" s="234" t="s">
        <v>3</v>
      </c>
      <c r="I2" s="234"/>
      <c r="J2" s="234"/>
      <c r="K2" s="234"/>
    </row>
    <row r="3" spans="1:11" s="1" customFormat="1" ht="15.75">
      <c r="A3" s="7"/>
      <c r="B3" s="8" t="s">
        <v>4</v>
      </c>
      <c r="C3" s="5"/>
      <c r="D3" s="5"/>
      <c r="E3" s="5"/>
      <c r="F3" s="5"/>
      <c r="G3" s="5"/>
      <c r="H3" s="9"/>
      <c r="I3" s="45"/>
      <c r="J3" s="235" t="s">
        <v>5</v>
      </c>
      <c r="K3" s="235"/>
    </row>
    <row r="4" spans="1:11" s="1" customFormat="1" ht="15.75">
      <c r="A4" s="10"/>
      <c r="B4" s="11"/>
      <c r="C4" s="5"/>
      <c r="D4" s="5"/>
      <c r="E4" s="5"/>
      <c r="F4" s="5"/>
      <c r="G4" s="5"/>
      <c r="H4" s="11"/>
      <c r="I4" s="5"/>
      <c r="J4" s="46"/>
      <c r="K4" s="46"/>
    </row>
    <row r="5" spans="1:11" s="1" customFormat="1" ht="15" customHeight="1">
      <c r="A5" s="233" t="s">
        <v>6</v>
      </c>
      <c r="B5" s="233"/>
      <c r="C5" s="5"/>
      <c r="D5" s="5"/>
      <c r="E5" s="5"/>
      <c r="F5" s="5"/>
      <c r="G5" s="5"/>
      <c r="H5" s="234"/>
      <c r="I5" s="234"/>
      <c r="J5" s="5"/>
      <c r="K5" s="5"/>
    </row>
    <row r="6" spans="1:11" s="1" customFormat="1" ht="15.75">
      <c r="A6" s="7"/>
      <c r="B6" s="12" t="s">
        <v>7</v>
      </c>
      <c r="C6" s="5"/>
      <c r="D6" s="5"/>
      <c r="E6" s="5"/>
      <c r="F6" s="5"/>
      <c r="G6" s="5"/>
      <c r="H6" s="11"/>
      <c r="I6" s="5"/>
      <c r="J6" s="235"/>
      <c r="K6" s="235"/>
    </row>
    <row r="7" spans="1:11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ht="15" customHeight="1">
      <c r="A8" s="201" t="s">
        <v>123</v>
      </c>
      <c r="B8" s="201"/>
      <c r="C8" s="201"/>
      <c r="D8" s="201"/>
      <c r="E8" s="201"/>
      <c r="F8" s="201"/>
      <c r="G8" s="201"/>
      <c r="H8" s="201"/>
      <c r="I8" s="201"/>
      <c r="J8" s="201"/>
      <c r="K8" s="201"/>
    </row>
    <row r="9" spans="1:11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ht="28.5" customHeight="1">
      <c r="A10" s="205" t="s">
        <v>8</v>
      </c>
      <c r="B10" s="205" t="s">
        <v>9</v>
      </c>
      <c r="C10" s="205" t="s">
        <v>50</v>
      </c>
      <c r="D10" s="15" t="s">
        <v>11</v>
      </c>
      <c r="E10" s="16"/>
      <c r="F10" s="236" t="s">
        <v>12</v>
      </c>
      <c r="G10" s="237"/>
      <c r="H10" s="15" t="s">
        <v>13</v>
      </c>
      <c r="I10" s="47"/>
      <c r="J10" s="47"/>
      <c r="K10" s="16"/>
    </row>
    <row r="11" spans="1:11" ht="77.25" customHeight="1">
      <c r="A11" s="206"/>
      <c r="B11" s="206"/>
      <c r="C11" s="206"/>
      <c r="D11" s="18" t="s">
        <v>14</v>
      </c>
      <c r="E11" s="18" t="s">
        <v>15</v>
      </c>
      <c r="F11" s="17" t="s">
        <v>16</v>
      </c>
      <c r="G11" s="17" t="s">
        <v>17</v>
      </c>
      <c r="H11" s="18" t="s">
        <v>18</v>
      </c>
      <c r="I11" s="18" t="s">
        <v>19</v>
      </c>
      <c r="J11" s="18" t="s">
        <v>20</v>
      </c>
      <c r="K11" s="18" t="s">
        <v>21</v>
      </c>
    </row>
    <row r="12" spans="1:11">
      <c r="A12" s="19">
        <v>1</v>
      </c>
      <c r="B12" s="20" t="s">
        <v>26</v>
      </c>
      <c r="C12" s="21"/>
      <c r="D12" s="22"/>
      <c r="E12" s="23"/>
      <c r="F12" s="24"/>
      <c r="G12" s="21"/>
      <c r="H12" s="23"/>
      <c r="I12" s="23"/>
      <c r="J12" s="23"/>
      <c r="K12" s="48"/>
    </row>
    <row r="13" spans="1:11">
      <c r="A13" s="25" t="s">
        <v>23</v>
      </c>
      <c r="B13" s="26" t="s">
        <v>51</v>
      </c>
      <c r="C13" s="21"/>
      <c r="D13" s="24"/>
      <c r="E13" s="21"/>
      <c r="F13" s="24"/>
      <c r="G13" s="21"/>
      <c r="H13" s="21"/>
      <c r="I13" s="21"/>
      <c r="J13" s="21"/>
      <c r="K13" s="49"/>
    </row>
    <row r="14" spans="1:11" ht="45" customHeight="1">
      <c r="A14" s="27">
        <v>1</v>
      </c>
      <c r="B14" s="28" t="s">
        <v>277</v>
      </c>
      <c r="C14" s="29" t="s">
        <v>24</v>
      </c>
      <c r="D14" s="30">
        <v>5000</v>
      </c>
      <c r="E14" s="30"/>
      <c r="F14" s="30">
        <v>0</v>
      </c>
      <c r="G14" s="30"/>
      <c r="H14" s="30">
        <v>16</v>
      </c>
      <c r="I14" s="35"/>
      <c r="J14" s="35">
        <v>0</v>
      </c>
      <c r="K14" s="35">
        <v>0</v>
      </c>
    </row>
    <row r="15" spans="1:11" ht="51" customHeight="1">
      <c r="A15" s="27">
        <v>2</v>
      </c>
      <c r="B15" s="28" t="s">
        <v>131</v>
      </c>
      <c r="C15" s="29" t="s">
        <v>24</v>
      </c>
      <c r="D15" s="30">
        <v>5000</v>
      </c>
      <c r="E15" s="30"/>
      <c r="F15" s="30">
        <v>0</v>
      </c>
      <c r="G15" s="30"/>
      <c r="H15" s="30">
        <v>16</v>
      </c>
      <c r="I15" s="35"/>
      <c r="J15" s="35">
        <v>0</v>
      </c>
      <c r="K15" s="35">
        <v>0</v>
      </c>
    </row>
    <row r="16" spans="1:11" ht="28.5" customHeight="1">
      <c r="A16" s="27">
        <v>3</v>
      </c>
      <c r="B16" s="28" t="s">
        <v>133</v>
      </c>
      <c r="C16" s="29" t="s">
        <v>24</v>
      </c>
      <c r="D16" s="30">
        <v>22717.75</v>
      </c>
      <c r="E16" s="30"/>
      <c r="F16" s="30">
        <v>12061.58</v>
      </c>
      <c r="G16" s="30"/>
      <c r="H16" s="30">
        <v>16</v>
      </c>
      <c r="I16" s="35"/>
      <c r="J16" s="35">
        <v>0</v>
      </c>
      <c r="K16" s="35">
        <v>0</v>
      </c>
    </row>
    <row r="17" spans="1:11">
      <c r="A17" s="25" t="s">
        <v>52</v>
      </c>
      <c r="B17" s="26" t="s">
        <v>53</v>
      </c>
      <c r="C17" s="21"/>
      <c r="D17" s="31"/>
      <c r="E17" s="31"/>
      <c r="F17" s="31"/>
      <c r="G17" s="31"/>
      <c r="H17" s="31"/>
      <c r="I17" s="21"/>
      <c r="J17" s="21"/>
      <c r="K17" s="49"/>
    </row>
    <row r="18" spans="1:11" ht="28.5" customHeight="1">
      <c r="A18" s="27">
        <v>1</v>
      </c>
      <c r="B18" s="28" t="s">
        <v>132</v>
      </c>
      <c r="C18" s="29" t="s">
        <v>24</v>
      </c>
      <c r="D18" s="30">
        <v>30900.5</v>
      </c>
      <c r="E18" s="30"/>
      <c r="F18" s="30">
        <v>12061.58</v>
      </c>
      <c r="G18" s="30"/>
      <c r="H18" s="30">
        <v>32</v>
      </c>
      <c r="I18" s="35"/>
      <c r="J18" s="35">
        <v>0</v>
      </c>
      <c r="K18" s="35">
        <v>0</v>
      </c>
    </row>
    <row r="19" spans="1:11" ht="28.5" customHeight="1">
      <c r="A19" s="27">
        <v>2</v>
      </c>
      <c r="B19" s="28" t="s">
        <v>275</v>
      </c>
      <c r="C19" s="29" t="s">
        <v>24</v>
      </c>
      <c r="D19" s="30">
        <v>10000</v>
      </c>
      <c r="E19" s="30"/>
      <c r="F19" s="30">
        <v>6030.79</v>
      </c>
      <c r="G19" s="30"/>
      <c r="H19" s="30">
        <v>32</v>
      </c>
      <c r="I19" s="35"/>
      <c r="J19" s="35">
        <v>0</v>
      </c>
      <c r="K19" s="35">
        <v>0</v>
      </c>
    </row>
    <row r="20" spans="1:11" ht="28.5" customHeight="1">
      <c r="A20" s="27">
        <v>3</v>
      </c>
      <c r="B20" s="28" t="s">
        <v>276</v>
      </c>
      <c r="C20" s="29" t="s">
        <v>24</v>
      </c>
      <c r="D20" s="30">
        <v>10000</v>
      </c>
      <c r="E20" s="30"/>
      <c r="F20" s="30">
        <v>6030.79</v>
      </c>
      <c r="G20" s="30"/>
      <c r="H20" s="30">
        <v>32</v>
      </c>
      <c r="I20" s="35"/>
      <c r="J20" s="35">
        <v>0</v>
      </c>
      <c r="K20" s="35">
        <v>0</v>
      </c>
    </row>
    <row r="21" spans="1:11" ht="19.5" customHeight="1">
      <c r="A21" s="203" t="s">
        <v>54</v>
      </c>
      <c r="B21" s="238"/>
      <c r="C21" s="32" t="s">
        <v>22</v>
      </c>
      <c r="D21" s="33">
        <f>D20+D19+D18+D16+D15+D14</f>
        <v>83618.25</v>
      </c>
      <c r="E21" s="33"/>
      <c r="F21" s="33">
        <f>F20+F19+F18+F16+F15+F14</f>
        <v>36184.74</v>
      </c>
      <c r="G21" s="33"/>
      <c r="H21" s="33">
        <f>H20+H19+H18+H16+H15+H14</f>
        <v>144</v>
      </c>
      <c r="I21" s="50"/>
      <c r="J21" s="33">
        <f>J20+J19+J18+J16+J15+J14</f>
        <v>0</v>
      </c>
      <c r="K21" s="33">
        <f>K20+K19+K18+K16+K15+K14</f>
        <v>0</v>
      </c>
    </row>
    <row r="22" spans="1:11">
      <c r="A22" s="32">
        <v>3</v>
      </c>
      <c r="B22" s="26" t="s">
        <v>55</v>
      </c>
      <c r="C22" s="21"/>
      <c r="D22" s="31"/>
      <c r="E22" s="31"/>
      <c r="F22" s="31"/>
      <c r="G22" s="31"/>
      <c r="H22" s="31"/>
      <c r="I22" s="21"/>
      <c r="J22" s="21"/>
      <c r="K22" s="49"/>
    </row>
    <row r="23" spans="1:11" ht="35.25" customHeight="1">
      <c r="A23" s="34" t="s">
        <v>22</v>
      </c>
      <c r="B23" s="28" t="s">
        <v>56</v>
      </c>
      <c r="C23" s="29" t="s">
        <v>24</v>
      </c>
      <c r="D23" s="30">
        <v>10000</v>
      </c>
      <c r="E23" s="30"/>
      <c r="F23" s="30">
        <v>5000</v>
      </c>
      <c r="G23" s="30"/>
      <c r="H23" s="30">
        <v>70</v>
      </c>
      <c r="I23" s="35"/>
      <c r="J23" s="35">
        <v>0</v>
      </c>
      <c r="K23" s="35">
        <v>0</v>
      </c>
    </row>
    <row r="24" spans="1:11">
      <c r="A24" s="32">
        <v>4</v>
      </c>
      <c r="B24" s="26" t="s">
        <v>57</v>
      </c>
      <c r="C24" s="21"/>
      <c r="D24" s="24"/>
      <c r="E24" s="21"/>
      <c r="F24" s="24"/>
      <c r="G24" s="21"/>
      <c r="H24" s="21"/>
      <c r="I24" s="21"/>
      <c r="J24" s="21"/>
      <c r="K24" s="49"/>
    </row>
    <row r="25" spans="1:11" ht="27.75" customHeight="1">
      <c r="A25" s="34" t="s">
        <v>22</v>
      </c>
      <c r="B25" s="28" t="s">
        <v>34</v>
      </c>
      <c r="C25" s="29" t="s">
        <v>24</v>
      </c>
      <c r="D25" s="30"/>
      <c r="E25" s="35"/>
      <c r="F25" s="30"/>
      <c r="G25" s="35"/>
      <c r="H25" s="36">
        <v>40</v>
      </c>
      <c r="I25" s="35"/>
      <c r="J25" s="35">
        <v>0</v>
      </c>
      <c r="K25" s="35">
        <v>0</v>
      </c>
    </row>
    <row r="26" spans="1:11">
      <c r="A26" s="214" t="s">
        <v>58</v>
      </c>
      <c r="B26" s="239"/>
      <c r="C26" s="37"/>
      <c r="D26" s="38">
        <f>D23+D21</f>
        <v>93618.25</v>
      </c>
      <c r="E26" s="39"/>
      <c r="F26" s="38">
        <f>F23+F21</f>
        <v>41184.74</v>
      </c>
      <c r="G26" s="39"/>
      <c r="H26" s="38">
        <f>H23+H21+H25</f>
        <v>254</v>
      </c>
      <c r="I26" s="39"/>
      <c r="J26" s="38">
        <f>J23+J21</f>
        <v>0</v>
      </c>
      <c r="K26" s="38">
        <f>K23+K21</f>
        <v>0</v>
      </c>
    </row>
    <row r="27" spans="1:11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</row>
    <row r="28" spans="1:11" s="2" customFormat="1" ht="18">
      <c r="A28" s="40"/>
      <c r="B28" s="41" t="s">
        <v>37</v>
      </c>
      <c r="C28" s="41"/>
      <c r="D28" s="41"/>
      <c r="E28" s="41"/>
      <c r="F28" s="41"/>
      <c r="G28" s="41"/>
      <c r="H28" s="41"/>
      <c r="I28" s="41"/>
      <c r="J28" s="41"/>
      <c r="K28" s="41"/>
    </row>
    <row r="29" spans="1:11" s="2" customFormat="1" ht="15" customHeight="1">
      <c r="A29" s="207" t="s">
        <v>38</v>
      </c>
      <c r="B29" s="207"/>
      <c r="D29" s="42" t="s">
        <v>39</v>
      </c>
      <c r="E29" s="41"/>
      <c r="F29" s="41"/>
      <c r="H29" s="41"/>
      <c r="I29" s="41"/>
      <c r="J29" s="41"/>
      <c r="K29" s="41"/>
    </row>
    <row r="30" spans="1:11" s="2" customFormat="1" ht="18">
      <c r="A30" s="40"/>
      <c r="B30" s="41"/>
      <c r="C30" s="41"/>
      <c r="D30" s="41"/>
      <c r="E30" s="41"/>
      <c r="F30" s="41"/>
      <c r="H30" s="41"/>
      <c r="I30" s="41"/>
      <c r="J30" s="41"/>
      <c r="K30" s="41"/>
    </row>
    <row r="31" spans="1:11" s="2" customFormat="1" ht="18">
      <c r="A31" s="43"/>
      <c r="B31" s="2" t="s">
        <v>59</v>
      </c>
      <c r="D31" s="2" t="s">
        <v>60</v>
      </c>
    </row>
    <row r="33" spans="1:2" s="44" customFormat="1" ht="21" customHeight="1">
      <c r="A33" s="196"/>
      <c r="B33" s="44" t="s">
        <v>278</v>
      </c>
    </row>
    <row r="34" spans="1:2" s="44" customFormat="1" ht="21" customHeight="1">
      <c r="A34" s="196"/>
      <c r="B34" s="44" t="s">
        <v>279</v>
      </c>
    </row>
    <row r="35" spans="1:2" s="44" customFormat="1" ht="18.75">
      <c r="A35" s="196"/>
      <c r="B35" s="44" t="s">
        <v>280</v>
      </c>
    </row>
    <row r="36" spans="1:2" s="44" customFormat="1" ht="18.75">
      <c r="A36" s="196"/>
      <c r="B36" s="44" t="s">
        <v>282</v>
      </c>
    </row>
    <row r="37" spans="1:2" s="44" customFormat="1" ht="18.75">
      <c r="A37" s="196"/>
      <c r="B37" s="44" t="s">
        <v>281</v>
      </c>
    </row>
  </sheetData>
  <mergeCells count="15">
    <mergeCell ref="A29:B29"/>
    <mergeCell ref="A10:A11"/>
    <mergeCell ref="B10:B11"/>
    <mergeCell ref="C10:C11"/>
    <mergeCell ref="J6:K6"/>
    <mergeCell ref="A8:K8"/>
    <mergeCell ref="F10:G10"/>
    <mergeCell ref="A21:B21"/>
    <mergeCell ref="A26:B26"/>
    <mergeCell ref="A1:B1"/>
    <mergeCell ref="A2:B2"/>
    <mergeCell ref="H2:K2"/>
    <mergeCell ref="J3:K3"/>
    <mergeCell ref="A5:B5"/>
    <mergeCell ref="H5:I5"/>
  </mergeCells>
  <pageMargins left="0.63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ТП</vt:lpstr>
      <vt:lpstr>ТП доп</vt:lpstr>
      <vt:lpstr>ВЛ</vt:lpstr>
      <vt:lpstr>ВЛ доп</vt:lpstr>
      <vt:lpstr>УНО</vt:lpstr>
      <vt:lpstr>ВЛ!Область_печати</vt:lpstr>
      <vt:lpstr>ТП!Область_печати</vt:lpstr>
      <vt:lpstr>УНО!Область_печати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ПТО</cp:lastModifiedBy>
  <cp:lastPrinted>2024-05-30T12:08:26Z</cp:lastPrinted>
  <dcterms:created xsi:type="dcterms:W3CDTF">2006-09-28T05:33:00Z</dcterms:created>
  <dcterms:modified xsi:type="dcterms:W3CDTF">2024-05-30T12:08:26Z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0F7F7A8E8B7C448783D24E1C020902A1_13</vt:lpwstr>
  </property>
  <property fmtid="{D5CDD505-2E9C-101B-9397-08002B2CF9AE}" pid="3" name="KSOProductBuildVer">
    <vt:lpwstr>1049-12.2.0.13489</vt:lpwstr>
  </property>
</Properties>
</file>