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 activeTab="3"/>
  </bookViews>
  <sheets>
    <sheet name="ТП" sheetId="1" r:id="rId1"/>
    <sheet name="доп.ТП" sheetId="3" r:id="rId2"/>
    <sheet name="ВЛ" sheetId="2" r:id="rId3"/>
    <sheet name="УНО" sheetId="5" r:id="rId4"/>
  </sheets>
  <definedNames>
    <definedName name="_xlnm.Print_Area" localSheetId="2">ВЛ!$A$1:$K$216</definedName>
    <definedName name="_xlnm.Print_Area" localSheetId="1">доп.ТП!$A$1:$K$41</definedName>
    <definedName name="_xlnm.Print_Area" localSheetId="0">ТП!$A$1:$K$63</definedName>
  </definedNames>
  <calcPr calcId="124519"/>
</workbook>
</file>

<file path=xl/calcChain.xml><?xml version="1.0" encoding="utf-8"?>
<calcChain xmlns="http://schemas.openxmlformats.org/spreadsheetml/2006/main">
  <c r="K53" i="1"/>
  <c r="J53"/>
  <c r="H53"/>
  <c r="F53"/>
  <c r="D53"/>
  <c r="K52"/>
  <c r="J52"/>
  <c r="H52"/>
  <c r="D52"/>
  <c r="K203" i="2"/>
  <c r="J203"/>
  <c r="H203"/>
  <c r="F203"/>
  <c r="D203"/>
  <c r="A199"/>
  <c r="A200" s="1"/>
  <c r="A201" s="1"/>
  <c r="A202" s="1"/>
  <c r="A194"/>
  <c r="A195" s="1"/>
  <c r="A196" s="1"/>
  <c r="A197" s="1"/>
  <c r="A198" s="1"/>
  <c r="A193"/>
  <c r="A192"/>
  <c r="A187"/>
  <c r="A188" s="1"/>
  <c r="A189" s="1"/>
  <c r="A190" s="1"/>
  <c r="A191" s="1"/>
  <c r="A183"/>
  <c r="A184" s="1"/>
  <c r="A185" s="1"/>
  <c r="A186" s="1"/>
  <c r="A58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  <c r="A113" s="1"/>
  <c r="A114" s="1"/>
  <c r="A115" s="1"/>
  <c r="A116" s="1"/>
  <c r="A117" s="1"/>
  <c r="A118" s="1"/>
  <c r="A119" s="1"/>
  <c r="A120" s="1"/>
  <c r="A121" s="1"/>
  <c r="A122" s="1"/>
  <c r="A123" s="1"/>
  <c r="A124" s="1"/>
  <c r="A125" s="1"/>
  <c r="A126" s="1"/>
  <c r="A127" s="1"/>
  <c r="A128" s="1"/>
  <c r="A129" s="1"/>
  <c r="A130" s="1"/>
  <c r="A131" s="1"/>
  <c r="A132" s="1"/>
  <c r="A133" s="1"/>
  <c r="A134" s="1"/>
  <c r="A135" s="1"/>
  <c r="A136" s="1"/>
  <c r="A137" s="1"/>
  <c r="A138" s="1"/>
  <c r="A139" s="1"/>
  <c r="A140" s="1"/>
  <c r="A141" s="1"/>
  <c r="A142" s="1"/>
  <c r="A143" s="1"/>
  <c r="A144" s="1"/>
  <c r="A145" s="1"/>
  <c r="A146" s="1"/>
  <c r="A147" s="1"/>
  <c r="A148" s="1"/>
  <c r="A149" s="1"/>
  <c r="A150" s="1"/>
  <c r="A151" s="1"/>
  <c r="A152" s="1"/>
  <c r="A153" s="1"/>
  <c r="A154" s="1"/>
  <c r="A155" s="1"/>
  <c r="A156" s="1"/>
  <c r="A157" s="1"/>
  <c r="A158" s="1"/>
  <c r="A159" s="1"/>
  <c r="A160" s="1"/>
  <c r="A161" s="1"/>
  <c r="A162" s="1"/>
  <c r="A163" s="1"/>
  <c r="A164" s="1"/>
  <c r="A165" s="1"/>
  <c r="A166" s="1"/>
  <c r="A167" s="1"/>
  <c r="A168" s="1"/>
  <c r="A169" s="1"/>
  <c r="A170" s="1"/>
  <c r="A171" s="1"/>
  <c r="A172" s="1"/>
  <c r="A173" s="1"/>
  <c r="A174" s="1"/>
  <c r="A175" s="1"/>
  <c r="A176" s="1"/>
  <c r="A177" s="1"/>
  <c r="A178" s="1"/>
  <c r="A179" s="1"/>
  <c r="A180" s="1"/>
  <c r="A181" s="1"/>
  <c r="A182" s="1"/>
  <c r="K44" i="1"/>
  <c r="J44"/>
  <c r="F44"/>
  <c r="D44"/>
  <c r="H44"/>
  <c r="K49" i="2" l="1"/>
  <c r="H49"/>
  <c r="F49"/>
  <c r="D49" l="1"/>
  <c r="J49"/>
  <c r="H29" l="1"/>
  <c r="J29" s="1"/>
  <c r="J53"/>
  <c r="K41" l="1"/>
  <c r="J41"/>
  <c r="H41"/>
  <c r="F41"/>
  <c r="D41"/>
  <c r="D25"/>
  <c r="D22"/>
  <c r="D15" i="1"/>
  <c r="H25"/>
  <c r="K48"/>
  <c r="J48"/>
  <c r="H48"/>
  <c r="H27" i="2"/>
  <c r="J27" s="1"/>
  <c r="K20" i="5"/>
  <c r="J20"/>
  <c r="H20"/>
  <c r="K15"/>
  <c r="J15"/>
  <c r="H15"/>
  <c r="F15"/>
  <c r="F20" s="1"/>
  <c r="D15"/>
  <c r="D20" s="1"/>
  <c r="K55" i="2"/>
  <c r="H55"/>
  <c r="F55"/>
  <c r="D55"/>
  <c r="D29" i="1"/>
  <c r="F29"/>
  <c r="H29"/>
  <c r="J29"/>
  <c r="K29"/>
  <c r="D37"/>
  <c r="F37"/>
  <c r="H37"/>
  <c r="J37"/>
  <c r="K37"/>
  <c r="J55" i="2" l="1"/>
  <c r="K30"/>
  <c r="F30"/>
  <c r="K46"/>
  <c r="F46"/>
  <c r="H45"/>
  <c r="J45" s="1"/>
  <c r="H44"/>
  <c r="J44" s="1"/>
  <c r="H43"/>
  <c r="J43" s="1"/>
  <c r="H24"/>
  <c r="J24" s="1"/>
  <c r="H26"/>
  <c r="J26" s="1"/>
  <c r="H28"/>
  <c r="J28" s="1"/>
  <c r="H25"/>
  <c r="J25" s="1"/>
  <c r="H23"/>
  <c r="J23" s="1"/>
  <c r="H22"/>
  <c r="J22" s="1"/>
  <c r="H21"/>
  <c r="J21" s="1"/>
  <c r="H20"/>
  <c r="J20" s="1"/>
  <c r="H19"/>
  <c r="J19" s="1"/>
  <c r="H18"/>
  <c r="J18" s="1"/>
  <c r="H17"/>
  <c r="J17" s="1"/>
  <c r="H16"/>
  <c r="J16" s="1"/>
  <c r="F50" l="1"/>
  <c r="F204" s="1"/>
  <c r="K50"/>
  <c r="K204" s="1"/>
  <c r="J30"/>
  <c r="J46"/>
  <c r="D46"/>
  <c r="H30"/>
  <c r="D30"/>
  <c r="H46"/>
  <c r="K15" i="1"/>
  <c r="J15"/>
  <c r="H15"/>
  <c r="F15"/>
  <c r="H21"/>
  <c r="H26" s="1"/>
  <c r="H18"/>
  <c r="F25"/>
  <c r="D25"/>
  <c r="J50" i="2" l="1"/>
  <c r="J204" s="1"/>
  <c r="D50"/>
  <c r="D204" s="1"/>
  <c r="H50"/>
  <c r="H204" s="1"/>
  <c r="J21" i="1"/>
  <c r="K25"/>
  <c r="J25"/>
  <c r="K21"/>
  <c r="K18"/>
  <c r="J18"/>
  <c r="F21"/>
  <c r="F18"/>
  <c r="D18"/>
  <c r="D21"/>
  <c r="F26" l="1"/>
  <c r="K26"/>
  <c r="D26"/>
  <c r="J26"/>
</calcChain>
</file>

<file path=xl/sharedStrings.xml><?xml version="1.0" encoding="utf-8"?>
<sst xmlns="http://schemas.openxmlformats.org/spreadsheetml/2006/main" count="582" uniqueCount="285">
  <si>
    <t>"СОГЛАСОВАНО"</t>
  </si>
  <si>
    <t>"УТВЕРЖДАЮ"</t>
  </si>
  <si>
    <t>Начальник ПЭО</t>
  </si>
  <si>
    <t>№ п\п</t>
  </si>
  <si>
    <t>Наименование работ</t>
  </si>
  <si>
    <t>Количество</t>
  </si>
  <si>
    <t>Стоимость работ</t>
  </si>
  <si>
    <t>Затраты на материалы</t>
  </si>
  <si>
    <t>Затраты времени</t>
  </si>
  <si>
    <t>план</t>
  </si>
  <si>
    <t>факт</t>
  </si>
  <si>
    <t>по смете</t>
  </si>
  <si>
    <t>по факту</t>
  </si>
  <si>
    <t>нормочасы по Гранд- смете</t>
  </si>
  <si>
    <t>часы по наряд- допускам</t>
  </si>
  <si>
    <t>машино- часы, учтенные в расцентках</t>
  </si>
  <si>
    <t>меха- низмо- часы, не учтенные в расценках</t>
  </si>
  <si>
    <t>1</t>
  </si>
  <si>
    <t>2</t>
  </si>
  <si>
    <t>1 шт</t>
  </si>
  <si>
    <t>Итого:</t>
  </si>
  <si>
    <t>2.1</t>
  </si>
  <si>
    <t>Трансформаторные подстанции</t>
  </si>
  <si>
    <t>2.2</t>
  </si>
  <si>
    <t>КЛ 0,4 кВ</t>
  </si>
  <si>
    <t>2.3</t>
  </si>
  <si>
    <t>КЛ 6-10 кВ</t>
  </si>
  <si>
    <t>2.4</t>
  </si>
  <si>
    <t>Ремонт КЛ-0,4кВ по дефектам</t>
  </si>
  <si>
    <t>Ремонт КЛ-6/10кВ по дефектам</t>
  </si>
  <si>
    <t>Начальник ПТО</t>
  </si>
  <si>
    <t>Ревизия и наладка РЗА</t>
  </si>
  <si>
    <t>Всего за текущий ремонт:</t>
  </si>
  <si>
    <t>Е.Л.Мазоватов</t>
  </si>
  <si>
    <t>Начальник ТПиКЛ</t>
  </si>
  <si>
    <t>М.Д.Шаймарданов</t>
  </si>
  <si>
    <t>Инвестиционная программа на 2023г</t>
  </si>
  <si>
    <t>Тех.присоединение 2023</t>
  </si>
  <si>
    <t xml:space="preserve">Текущий ремонт ОС </t>
  </si>
  <si>
    <t>Текущий ремонт ОС</t>
  </si>
  <si>
    <t>2.2.</t>
  </si>
  <si>
    <t>ИТОГО ПО ФОРМЕ:</t>
  </si>
  <si>
    <t>Начальник ВЛ</t>
  </si>
  <si>
    <t>Р.Т.Марданшин</t>
  </si>
  <si>
    <t>ТО-1 Воздушные линии 0,4кВ (обходы, осмотры)</t>
  </si>
  <si>
    <t>ТО-1 Воздушные линии 6/10кВ (обходы и осмотры)</t>
  </si>
  <si>
    <t>2.3.</t>
  </si>
  <si>
    <t>Составил:</t>
  </si>
  <si>
    <t>ТП-559, РУ-6кВ, яч.2 замена т/т 150/5</t>
  </si>
  <si>
    <t>ТП-559, РУ-6кВ, яч.5 замена т/н</t>
  </si>
  <si>
    <t>ТП-506, РУ-6кВ, яч.1 замена т/т 30/5</t>
  </si>
  <si>
    <t>ТП-506, РУ-6кВ, яч.3 замена т/н</t>
  </si>
  <si>
    <t>ЦРП-2 "ОЗНПО" (организация учета на границе для ТП-169), РУ-6кВ, яч.5 - замена т/т 10/5 и тн</t>
  </si>
  <si>
    <t>ЦРП-2 "ОЗНПО" (организация учета на границе для ТП-169), РУ-6кВ, яч.12 - замена т/т 10/5 и тн</t>
  </si>
  <si>
    <t>По инвестпрограмме 2023г. Монтаж(замена) в/в т/тока и т/напряжения:</t>
  </si>
  <si>
    <t>ТП-035 ф.Ленина, 42. Замена голого провода на СИП с увеличением сечения</t>
  </si>
  <si>
    <t>_______________И.Г.Тухбатуллин</t>
  </si>
  <si>
    <t>_______________Хамзина Е.Ф.</t>
  </si>
  <si>
    <t>Генеральный директор АО "ОЭС"</t>
  </si>
  <si>
    <t>Р.М.Гайсин</t>
  </si>
  <si>
    <t>Главный инженер АО "ОЭС"</t>
  </si>
  <si>
    <t>Дополнение к Плану работ по участку  ТПиКЛ на ОКТЯБРЬ  2023 г.</t>
  </si>
  <si>
    <t>659 м</t>
  </si>
  <si>
    <t>ЗП-131. Гиздатов Рамиль Фанисович
нежилое здание, расположенное по адресу: РБ, г. Октябрьский, ул.Северная, д.19/40.</t>
  </si>
  <si>
    <r>
      <t xml:space="preserve">Грицаев Евгений Николаевич
Индивидуальный садовый дом, расположенный по адресу: РБ, г. Октябрьский, СДТ "Девон-2", участок 141, Строительство ВЛИ + прибора учета. </t>
    </r>
    <r>
      <rPr>
        <b/>
        <sz val="9"/>
        <rFont val="Arial"/>
        <family val="2"/>
        <charset val="204"/>
      </rPr>
      <t>ЗП-435</t>
    </r>
  </si>
  <si>
    <t>Установка базовой станции в пос.Московке</t>
  </si>
  <si>
    <t>1 шт.</t>
  </si>
  <si>
    <t>Помещения (кроме ТП)</t>
  </si>
  <si>
    <t>Мастер УНО</t>
  </si>
  <si>
    <t>Р.Г.Набиуллин</t>
  </si>
  <si>
    <t>Текущий ремонт спорт зала</t>
  </si>
  <si>
    <t>Металлоконструкции</t>
  </si>
  <si>
    <t>Итого по текущему ремонту:</t>
  </si>
  <si>
    <t>Изготовление металлоконструкций для участков</t>
  </si>
  <si>
    <t>1.1.</t>
  </si>
  <si>
    <t>2.1.</t>
  </si>
  <si>
    <t>Работы по распоряжению</t>
  </si>
  <si>
    <t>3.1.</t>
  </si>
  <si>
    <t>Прочие виды работ</t>
  </si>
  <si>
    <t>Всего по форме:</t>
  </si>
  <si>
    <t>ЗП-162. Еникеев Ринат Радикович
Магазин, расположенный по адресу: РБ, г. Октябрьский, ул. Рабочая, 38,</t>
  </si>
  <si>
    <t>ЗП-179. Ремпель Айгуль Филусевна
Индивидуальный гараж, расположенный по адресу: РБ, г. Октябрьский, 29 микрорайон, в районе существующего кооператива №55, гараж №16</t>
  </si>
  <si>
    <t>ЗП-185. Халилов Александр Фаридович
Индивидуальный жилой дом, расположенный по адресу: РБ, г. Октябрьский, микрорайон Радужный, ул. Янтарная, з/у №175,</t>
  </si>
  <si>
    <t>ЗП-215. Галиуллина Зайтуна Маснавиевна
Индивидуальный садовый дом, расположенный по адресу: РБ, г. Октябрьский, с/т «Акташ», уч. 203</t>
  </si>
  <si>
    <t>ЗП-232. Махмутова Залифа Яхиевна
Нежилое здание под производственную деятельность, расположенное по адресу: РБ, г. Октябрьский, ул. Космонавтов, в районе Дома мебели «Европласт»</t>
  </si>
  <si>
    <t>ЗП-235. Шарифуллин Ринат Фаритович
Индивидуальный жилой дом, расположенный по адресу: РБ, г. Октябрьский, ул. Марины Цветаевой, уч. 7</t>
  </si>
  <si>
    <t>ЗП-243. Аллалыев Илья Рамильевич
Индивидуальный садовый дом, расположенный по адресу: РБ, г. Октябрьский, С/Т «Акташ», участок №98</t>
  </si>
  <si>
    <t>ЗП-244. Андреев Сергей Степанович
Нежилое здание, расположенное по адресу: РБ, г. Октябрьский, ул. Северная, зд.1/12</t>
  </si>
  <si>
    <t>ЗП-245. Мустафаева Айгуль ВелиКызы
Нежилое помещение (автосервис), расположенное по адресу: РБ, г. Октябрьский, территория ГСК ПРЦ ЭО, 80</t>
  </si>
  <si>
    <t>ЗП-246. Маторина Лейсан Ринатовна
Индивидуальный жилой дом, расположенный по адресу: РБ, г. Октябрьский, мкр. Приозерный, ул. Виктора Зотова, земельный участок 37</t>
  </si>
  <si>
    <t>ЗП-248. Шарифуллина Гульнара Фаритовна
Индивидуальный жилой дом, расположенный по адресу: РБ, г. Октябрьский, ул. Объездная, з/у 1Е</t>
  </si>
  <si>
    <t>ЗП-782. Юлдошев Мухаммад Давронович
Индивидуальный жилой дом, расположенный по адресу: РБ, г. Октябрьский, ул. Совхозная, з/у 46в/2,</t>
  </si>
  <si>
    <t>ЗП-783. Юлдошев Мухаммад Давронович
Индивидуальный жилой дом, расположенный по адресу: РБ, г. Октябрьский, ул. Совхозная, з/у 46 в/3</t>
  </si>
  <si>
    <t>ЗП-784. Юлдошев Мухаммад Давронович
Индивидуальный жилой дом, расположенный по адресу: РБ, г. Октябрьский, ул. Совхозная, з/у 46 в/1</t>
  </si>
  <si>
    <t>ЗП-798. Канипов Руслан Маратович
Индивидуальный жилой дом, расположенный по адресу: РБ, г. Октябрьский, 1-й проезд Совхозный, 10,</t>
  </si>
  <si>
    <t>ЗП-816. Ситникова Ольга Владимировна
Нежилое помещение, расположенное по адресу: РБ, г. Октябрьский, проспект Ленина, д. 28</t>
  </si>
  <si>
    <t>шт.</t>
  </si>
  <si>
    <t>Эл.монтер-обходчик</t>
  </si>
  <si>
    <t>Эл.монтер по эскизированию трасс КЛ</t>
  </si>
  <si>
    <t>ТП-234, монтаж ячеек КСО. в/в испытание</t>
  </si>
  <si>
    <t>1050м.</t>
  </si>
  <si>
    <t>440м.</t>
  </si>
  <si>
    <t>200м.</t>
  </si>
  <si>
    <t>270м.</t>
  </si>
  <si>
    <t>960м.</t>
  </si>
  <si>
    <t>245м.</t>
  </si>
  <si>
    <t>590м.</t>
  </si>
  <si>
    <t>300м.</t>
  </si>
  <si>
    <t>90м.</t>
  </si>
  <si>
    <t>1530м.</t>
  </si>
  <si>
    <t>180м.</t>
  </si>
  <si>
    <t>500м.</t>
  </si>
  <si>
    <t>Работа по жалобам</t>
  </si>
  <si>
    <t>Строительство ВЛЗ-6кВ ф.12-18 от оп.104 до ТП-257. 2-й проезд Кооперативной</t>
  </si>
  <si>
    <t>Спил елей около Вымпел по ул.Северная, 25/9</t>
  </si>
  <si>
    <t>Спил деревьев ул.Ст.Разина, 102</t>
  </si>
  <si>
    <t>Спил дерева по ул.Сад.кольцо, 243</t>
  </si>
  <si>
    <t>Выправка опоры по ул.1й проезд Нефтяников, 18</t>
  </si>
  <si>
    <t>Спил дерева по ул.Октябрьская, 49</t>
  </si>
  <si>
    <t>ф.742-02/ к ТП-016</t>
  </si>
  <si>
    <t>ф.05-11/к ТП-205, 141</t>
  </si>
  <si>
    <t>ф.5-2/ к ТП-206</t>
  </si>
  <si>
    <t>ТП-014а/Островского, ДУ</t>
  </si>
  <si>
    <t>ТП-031/Нефтяников</t>
  </si>
  <si>
    <t>ТП-044/ДОСААФ</t>
  </si>
  <si>
    <t>ТП-060/ф.Чапаева, 32</t>
  </si>
  <si>
    <t>ТП-081/сад.кольцо</t>
  </si>
  <si>
    <t>ТП-097/торговые тчоки</t>
  </si>
  <si>
    <t>ТП-111/Аксакова</t>
  </si>
  <si>
    <t>ТП-130/Целинная</t>
  </si>
  <si>
    <t>ТП-168/Клубная</t>
  </si>
  <si>
    <t>ТП-184/Нигмати, Лесная</t>
  </si>
  <si>
    <t>ТП-198/Объездная, Степная</t>
  </si>
  <si>
    <t>ТП-219/8 марта</t>
  </si>
  <si>
    <t>ТП-233/Богатая, королькова, Молодежная</t>
  </si>
  <si>
    <t>ТП-501/Сосновая</t>
  </si>
  <si>
    <t>ТО-2 Воздушные линии 0,4кВ (с отключениями)</t>
  </si>
  <si>
    <t>980м.</t>
  </si>
  <si>
    <t>ТП-085/Берг, Сад.кольцо</t>
  </si>
  <si>
    <t>План работ по участку  ВЛ на ДЕКАБРЬ  2023 г.</t>
  </si>
  <si>
    <t>ТО-1 ТП-018</t>
  </si>
  <si>
    <t>ТП-018</t>
  </si>
  <si>
    <t>ТП-235</t>
  </si>
  <si>
    <t>ЗП-826. Купавых Андрей Борисович (ООО "Теплоэнерго")
ЛЭП-0,4кВ для электроснабжения энергетического центра № 2, расположенного в 33 микрорайоне</t>
  </si>
  <si>
    <t>ЗП-430. Абдуллин Рамис Назирович
Индивидуальный жилой дом, расположенный по адресу: г.Октябрьский, ул.Совхозная, д.4/3а</t>
  </si>
  <si>
    <t>ЗП-429. Абдуллин Рамис Назирович
Индивидуальный жилой дом, расположенный по адресу: г.Октябрьский, ул.Совхозная, д.4/4</t>
  </si>
  <si>
    <t>ЗП-431. Абдуллин Рамис Назирович
Индивидуальный жилой дом, расположенный по адресу: г.Октябрьский, ул.Совхозная, д.4/3</t>
  </si>
  <si>
    <t>ЗП-499. Сафиуллина Дина Хамитовна
Индивидуальный жилой дом, расположенный по адресу: РБ, г. Октябрьский, ул. Совхозная</t>
  </si>
  <si>
    <t>ЗП-256. Тамышев Артем Николаевич
Индивидуальный садовый дом, расположенный по адресу: РБ, г. Октябрьский, СДТ «Девон-2», уч. 007</t>
  </si>
  <si>
    <t>ЗП-260. Курбонов Сахобиддин Ахмаджонович
Индивидуальный жилой дом, расположенный по адресу: РБ, г. Октябрьский, проезд Радостный, з/у 25,</t>
  </si>
  <si>
    <t>ЗП-275. Босов Юрий Анатольевич
Индивидуальный садовый дом, расположенный по адресу: РБ, г. Октябрьский, СНТ «Девон-2», з/у 260</t>
  </si>
  <si>
    <t>ЗП-283. Слепушкина Татьяна Андреевна
Индивидуальный садовый дом, расположенный по адресу: РБ, г. Октябрьский, СТ «Акташ», земельный участок № 230,</t>
  </si>
  <si>
    <t>ЗП-284. Купцова Валентина Ивановна
Индивидуальный садовый дом, расположенный по адресу: РБ, г. Октябрьский, СДТ «Девон-2», участок 371</t>
  </si>
  <si>
    <t>ЗП-289. Алексеева Варвара Евстафьевна
Индивидуальный садовый дом, расположенный по адресу: РБ, г. Октябрьский, СДТ «Девон-2», участок 199</t>
  </si>
  <si>
    <t>ЗП-305. Ганеева Лариса Салаватовна
Индивидуальный садовый дом, расположенный по адресу: РБ, г. Октябрьский, СДТ «Девон-2», участок 335</t>
  </si>
  <si>
    <t>ЗП-309. Галиева Флура Закиевна
Индивидуальный садовый дом, расположенный по адресу: РБ, г. Октябрьский, СДТ «Девон-2», участок 471</t>
  </si>
  <si>
    <t>ЗП-315. Фахртдинов Равиль Ямгутдинович
Индивидуальный садовый дом, расположенный по адресу: РБ, г.Октябрьский, СДТ "Девон-2", участок 470</t>
  </si>
  <si>
    <t>ЗП-341. Гордеева Прасковья Николаевна
Индивидуальный садовый дом, расположенный по адресу: РБ, г. Октябрьский, СДТ «Девон-2, участок 336.</t>
  </si>
  <si>
    <t>ЗП-342. Санникова Наталья Анатольевна
Индивидуальный садовый дом, расположенный по адресу: РБ, г. Октябрьский, СДТ "Девон-2", участок 497,</t>
  </si>
  <si>
    <t>ЗП-346. Алексеев Александр Анатольевич
Индивидуальный садовый дом, расположенный по адресу: РБ, г. Октябрьский, территория СНТ «Нефтяник», участок № 161</t>
  </si>
  <si>
    <t>ЗП-347. Застольнова Татьяна Михайловна
Индивидуальный садовый дом, расположенный по адресу: РБ, г. Октябрьский, СДТ «Девон-2», участок 306</t>
  </si>
  <si>
    <t>ЗП-349. Берсенев Юрий Михайлович
Индивидуальный садовый дом, расположенный по адресу: РБ, г. Октябрьский, СДТ «Девон-2», участок 312.</t>
  </si>
  <si>
    <t>ЗП-350. Назарова Ирина Анатольевна
индивидуальный садовый дом, расположенный по адресу: г.Октябрьский, сдт «Девон-2», участок 626</t>
  </si>
  <si>
    <t>ЗП-367. Буранова Любовь Николаевна
Индивидуальный садовый дом, расположенный по адресу: РБ, г. Октябрьский, садоводческое товарищество «Девон-2», участок №550</t>
  </si>
  <si>
    <t>ЗП-368. Осипов Владимир Николаевич
Индивидуальный садовый дом, расположенный по адресу: РБ, г. Октябрьский, садоводческое товарищество «Девон-2», участок № 563</t>
  </si>
  <si>
    <t>ЗП-370. Савчук Галина Трифоновна
Индивидуальный садовый дом, расположенный по адресу: РБ, г. Октябрьский, СДТ «Девон-2, участок 169</t>
  </si>
  <si>
    <t>ЗП-372. Федоров Валерий Владимирович
Индивидуальный садовый дом, расположенный по адресу: РБ, г. Октябрьский, СДТ «Девон-2, участок 11,</t>
  </si>
  <si>
    <t>ЗП-374. Латыпов Рустэм Махмутович
Индивидуальный жилой дом, расположенный по адресу: РБ, г. Октябрьский, микрорайон Приозерный, ул. Сливовая, земельный участок 14</t>
  </si>
  <si>
    <t>ЗП-377. Валиахметова Эльвира Радиковна
Индивидуальный садовый дом, расположенный по адресу: РБ, г. Октябрьский, СДТ «Девон-2», участок №60</t>
  </si>
  <si>
    <t>ЗП-378. Салаватова Наиля Нильевна
Индивидуальный садовый дом, расположенный по адресу: РБ, г.Октябрьский, СДТ "Девон-2", участок 51</t>
  </si>
  <si>
    <t>ЗП-380. Гайнутдинова Альфия Афляховна
Индивидуальный садовый дом, расположенный по адресу: РБ, г. Октябрьский, СДТ «Девон-2, участок 65</t>
  </si>
  <si>
    <t>ЗП-381. Копылова Зоя Валентиновна
Индивидуальный садовый дом, расположенный по адресу: РБ, г. Октябрьский, СДТ «Девон-2, участок 348</t>
  </si>
  <si>
    <t>ЗП-385. Насырова Рамзия Нурлыгаяновна
Индивидуальный садовый дом, расположенный по адресу: г.Октябрьский, СДТ "Девон-2", участок №017</t>
  </si>
  <si>
    <t>ЗП-387. Камалетдинов Рамиль Мугалимович
Индивидуальный садовый дом, расположенный по адресу: РБ, г. Октябрьский, СДТ "Девон-2", участок 637.</t>
  </si>
  <si>
    <t>ЗП-391. Бирюк Андрей Николаевич
Индивидуальный садовый дом, расположенный по адресу: РБ, г. Октябрьский, СДТ «Девон-2», участок 126</t>
  </si>
  <si>
    <t>ЗП-395. Петров Михаил Васильевич
Индивидуальный садовый дом, расположенный по адресу: РБ, г. Октябрьский, территория СНТ «Девон-2», участок 4,</t>
  </si>
  <si>
    <t>ЗП-397. Педаш Татьяна Витальевна
Индивидуальный садовый дом, расположенный по адресу: РБ, г. Октябрьский, СДТ «Девон-2», участок 145,</t>
  </si>
  <si>
    <t>ЗП-404. Карасева Галина Дмитриевна
Индивидуальный садовый дом, расположенный по адресу: РБ, г. Октябрьский, СДТ «Девон-2», участок 687</t>
  </si>
  <si>
    <t>ЗП-412. Васильев Юрий Алексеевич
Индивидуальный садовый дом, расположенный по адресу: РБ, г. Октябрьский, С/т «Акташ», участок №249</t>
  </si>
  <si>
    <t>ЗП-417. Абдуллин Рамис Назирович
Индивидуальный жилой дом, расположенный по адресу: г.Октябрьский, ул.Совхозная, д.4/14</t>
  </si>
  <si>
    <t>ЗП-422. Абдуллин Рамис Назирович
Индивидуальный жилой дом, расположенный по адресу: г.Октябрьский, ул.Совхозная, д.4/11</t>
  </si>
  <si>
    <t>ЗП-423. Абдуллин Рамис Назирович
Индивидуальный жилой дом, расположенный по адресу: г.Октябрьский, ул.Совхозная, д.4/10</t>
  </si>
  <si>
    <t>ЗП-427. Абдуллин Рамис Назирович
Индивидуальный жилой дом. Расположен по адресу: г.Октябрьский, ул.Совхозная, д.4/5</t>
  </si>
  <si>
    <t>ЗП-428. Абдуллин Рамис Назирович
Индивидуальный жилой дом, расположенный по адресу: г.Октябрьский, ул.Совхозная, д.4/4а,</t>
  </si>
  <si>
    <t>ЗП-430. Абдуллин Рамис Назирович
Индивидуальный жилой дом, расположенный по адресу: г.Октябрьский, ул.Совхозная, д.4/3а,</t>
  </si>
  <si>
    <t>ЗП-434. Зайнагулов Рафис Фахразович
Индивидуальный садовый дом, расположенный по адресу: РБ, г. Октябрьский, СДТ «Девон-2, участок 20,</t>
  </si>
  <si>
    <t>ЗП-438. Таганлиева Руфина Рустамовна
Индивидуальный жилой дом, расположенный по адресу: РБ, г. Октябрьский, микрорайон Приозерный, ул. Извилистая, з/у 67</t>
  </si>
  <si>
    <t>ЗП-441. Миннегалимов Ильдар Фаритович
Индивидуальный садовый дом, расположенный по адресу: РБ, г. Октябрьский, СДТ «Девон-2», участок 546</t>
  </si>
  <si>
    <t>ЗП-448. Лапшина Татьяна Вячеславовна
Индивидуальный садовый дом, расположенный по адресу: РБ, г. Октябрьский, СДТ «Девон-2», участок 34</t>
  </si>
  <si>
    <t>ЗП-830. Галимова Фина Ханифовна
Индивидуальный жилой дом, расположенный по адресу: РБ, г. Октябрьский, ул. Мира, д. 17,</t>
  </si>
  <si>
    <t>ЗП-833. Бадамшин Вадим Ильдарович
Индивидуальный жилой дом, расположенный по адресу: РБ, г. Октябрьский, ул. Б.Канкаева,19а,</t>
  </si>
  <si>
    <t>ЗП-838. Герасимова Надежда Николаевна
Индивидуальный жилой дом, расположенный по адресу: РБ, г. Октябрьский, проезд Радостный, з/у 2</t>
  </si>
  <si>
    <t>ЗП-179. Ремпель Айгуль Филусевна
Индивидуальный гараж, расположенный по адресу: РБ, г. Октябрьский, 29 микрорайон, в районе существующего кооператива №55, гараж №16,</t>
  </si>
  <si>
    <t>ЗП-185. Халилов Александр Фаридович
Индивидуальный жилой дом, расположенный по адресу: РБ, г. Октябрьский, микрорайон Радужный, ул. Янтарная, з/у №175</t>
  </si>
  <si>
    <t>ЗП-235. Шарифуллин Ринат Фаритович
Индивидуальный жилой дом, расположенный по адресу: РБ, г. Октябрьский, ул. Марины Цветаевой, уч. 7,</t>
  </si>
  <si>
    <t>ЗП-243. Аллалыев Илья Рамильевич
Индивидуальный садовый дом, расположенный по адресу: РБ, г. Октябрьский, С/Т «Акташ», участок №98, к</t>
  </si>
  <si>
    <t>ЗП-245. Мустафаева Айгуль ВелиКызы
Нежилое помещение (автосервис), расположенное по адресу: РБ, г. Октябрьский, территория ГСК ПРЦ ЭО, 80,</t>
  </si>
  <si>
    <t>ЗП-246. Маторина Лейсан Ринатовна
Индивидуальный жилой дом, расположенный по адресу: РБ, г. Октябрьский, мкр. Приозерный, ул. Виктора Зотова, земельный участок 37,</t>
  </si>
  <si>
    <t>ЗП-782. Юлдошев Мухаммад Давронович
Индивидуальный жилой дом, расположенный по адресу: РБ, г. Октябрьский, ул. Совхозная, з/у 46в/2</t>
  </si>
  <si>
    <t>ЗП-783. Юлдошев Мухаммад Давронович
Индивидуальный жилой дом, расположенный по адресу: РБ, г. Октябрьский, ул. Совхозная, з/у 46 в/3,</t>
  </si>
  <si>
    <t>ЗП-798. Канипов Руслан Маратович
Индивидуальный жилой дом, расположенный по адресу: РБ, г. Октябрьский, 1-й проезд Совхозный, 10</t>
  </si>
  <si>
    <t xml:space="preserve">ЗП-258. Ахмадеев Анвар Мансурович
Индивидуальный садовый дом, расположенный по адресу: РБ, г. Октябрьский, СДТ «Девон-2», уч. 214, </t>
  </si>
  <si>
    <t>ЗП-259. Ахмаджонова Бибисалима Мирахматовна
Индивидуальный жилой дом, расположенный по адресу: РБ, г. Октябрьский, ул. Тургенева, з/у 58/1,</t>
  </si>
  <si>
    <t>ЗП-265. Гапасюк Ирина Анатольевна
Индивидуальный садовый дом, расположенный по адресу: РБ, г. Октябрьский, СДТ «Девон-2», участок 180,</t>
  </si>
  <si>
    <t>ЗП-268. Аргинбаев Руслан Фаритович
Индивидуальный садовый дом, расположенный по адресу: г.Октябрьский, СДТ "Радуга", участок 30</t>
  </si>
  <si>
    <t>ЗП-269. Гизатуллин Гумар Насыбуллинович
Индивидуальный садовый дом, расположенный по адресу: РБ, г. Октябрьский, СДТ «Девон-2», уч. 541,</t>
  </si>
  <si>
    <t>ЗП-281. Хасанова Светлана Рамилевна
Индивидуальный жилой дом, расположенный по адресу: РБ, г. Октябрьский, микрорайон Приозерный, ул. Извилистая, земельный участок 71,</t>
  </si>
  <si>
    <t>ЗП-285. Аргинбаев Руслан Фаритович
Индивидуальный садовый дом, расположенный по адресу: РБ, г. Октябрьский, СДТ «Ягодка», участок 60</t>
  </si>
  <si>
    <t>ЗП-295. Пашкова Динара Ринатовна
Индивидуальный жилой дом, расположенный по адресу: РБ, г. Октябрьский, ул. Трипольского, д. 1 стр.Б,</t>
  </si>
  <si>
    <t>ЗП-303. Четырин Сергей Владимирович
Индивидуальный жилой дом, расположенный по адресу: г. Октябрьский, микрорайон Радужный, ул. Березовая</t>
  </si>
  <si>
    <t>ЗП-316. Мещанова Валентина Григорьевна
Индивидуальный садовый дом, расположенный по адресу: РБ, г.Октябрьский, СДТ "Девон-2", участок 645</t>
  </si>
  <si>
    <t>ЗП-318. Кочетков Григорий Викторович
Индивидуальный садовый дом, расположенный по адресу: РБ, г. Октябрьский, СДТ «Девон-2», участок 344</t>
  </si>
  <si>
    <t>ЗП-328. Гильфанова Сирина Каррамовна
Индивидуальный садовый дом, расположенный по адресу: РБ, г. Октябрьский, СДТ "Девон-2", участок 555</t>
  </si>
  <si>
    <t>ЗП-336. Хисамутдинова Лузия Лукмановна
Индивидуальный садовый дом, расположенный по адресу: РБ, г. Октябрьский, территория СНТ «Девон-2», з/у № 386</t>
  </si>
  <si>
    <t>ЗП-337. Сабитов Рафиль Мухамбетович
Индивидуальный садовый дом, расположенный по адресу: РБ, г. Октябрьский, СДТ «Девон-2, участок 206 "Б"</t>
  </si>
  <si>
    <t>ЗП-338. Платонов Леонид Георгиевич
Индивидуальный садовый дом, расположенный по адресу: РБ, г. Октябрьский, СДТ «Девон-2, участок 167</t>
  </si>
  <si>
    <t>ЗП-339. Мусагитова Нурия Мидарисовна
Индивидуальный садовый дом, расположенный по адресу: РБ, г. Октябрьский, СДТ «Девон-2, участок 33,</t>
  </si>
  <si>
    <t>ЗП-340. Фаррахова Татьяна Александровна
Индивидуальный садовый дом, расположенный по адресу: РБ, г. Октябрьский, СНТ «Девон-2», участок 408</t>
  </si>
  <si>
    <t>ЗП-348. Клеттер Валерий Андреевич
Индивидуальный садовый дом, расположенный по адресу: РБ, г.Октябрьский, СДТ "Девон-2", участок 402</t>
  </si>
  <si>
    <t>ЗП-351. Харисова Гульнара Мунавировна
Индивидуальный садовый дом, расположенный по адресу: РБ, г. Октябрьский, СДТ «Девон-2», участок 311.</t>
  </si>
  <si>
    <t>ЗП-369. Никитин Анатолий Георгиевич
Индивидуальный садовый дом, расположенный по адресу: РБ, г. Октябрьский, СДТ «Девон-2, участок 32</t>
  </si>
  <si>
    <t>ЗП-375. Михайлова Мария Михайловна
Индивидуальный садовый дом, расположенный по адресу: РБ, г. Октябрьский, СДТ «Девон-2», участок 574</t>
  </si>
  <si>
    <t>ЗП-376. Валиахметова Рамила Шакуровна
Индивидуальный садовый дом, расположенный по адресу: РБ, г. Октябрьский, СДТ «Девон-2», участок 39,</t>
  </si>
  <si>
    <t>ЗП-388. Валиахметов Динар Радикович
Индивидуальный садовый дом, расположенный по адресу: РБ, г. Октябрьский, СДТ «Девон-2», участок 122,</t>
  </si>
  <si>
    <t>ЗП-389. Белова Зульфия Айратовна
Индивидуальный садовый дом, расположенный по адресу: РБ, г. Октябрьский, территория СНТ «Девон-2», участок 47</t>
  </si>
  <si>
    <t>ЗП-390. Казаков Алексей Николаевич
Индивидуальный садовый дом, расположенный по адресу: РБ, г. Октябрьский, СДТ «Девон-2», участок 166,</t>
  </si>
  <si>
    <t>ЗП-392. Сулейманова Мария Ишбердиновна
Индивидуальный садовый дом, расположенный по адресу: РБ, г. Октябрьский, СДТ «Девон-2», участок 124</t>
  </si>
  <si>
    <t>ЗП-393. Базанова Наталия Владимировна
Индивидуальный садовый дом, расположенный по адресу: РБ, г. Октябрьский, СДТ «Девон-2», участок 529</t>
  </si>
  <si>
    <t>ЗП-396. Ощепков Павел Александрович
Индивидуальный садовый дом, расположенный по адресу: РБ, г. Октябрьский, СДТ «Девон-2», участок 431,</t>
  </si>
  <si>
    <t xml:space="preserve">ЗП-403. Корнеева Любовь Михайловна
Индивидуальный садовый дом, расположенный по адресу: РБ, г. Октябрьский, СДТ "Девон-2", участок 164, </t>
  </si>
  <si>
    <t>ЗП-405. Бабанов Сергей Николаевич
Индивидуальный садовый дом, расположенный по адресу: РБ, г. Октябрьский, СДТ «Девон-2», участок 294,</t>
  </si>
  <si>
    <t>ЗП-407. Маннанова Нурия Раиловна
Индивидуальный садовый дом, расположенный по адресу: РБ, г. Октябрьский, СДТ «Девон-2», участок 343,</t>
  </si>
  <si>
    <t>ЗП-408. Мамаева Евгения Яковлевна
Индивидуальный садовый дом, расположенный по адресу: РБ, г. Октябрьский, СДТ «Девон-2», участок 28,</t>
  </si>
  <si>
    <t>ЗП-409. Симонова Ирина Алексеевна
Индивидуальный садовый дом, расположенный по адресу: РБ, г. Октябрьский, СДТ «Девон-2», участок 26,</t>
  </si>
  <si>
    <t>ЗП-410. Макарова Мария Алексеевна
Индивидуальный садовый дом, расположенный по адресу: РБ, г. Октябрьский, территория СНТ «Девон-2», участок 12,</t>
  </si>
  <si>
    <t>ЗП-411. Файзурова Винера Гайнельгилимовна
Индивидуальный садовый дом, расположенный по адресу: РБ, г. Октябрьский, СДТ «Девон-2», участок 691,</t>
  </si>
  <si>
    <t>ЗП-415. Абдуллин Рамис Назирович
Индивидуальный жилой дом, расположенный по адресу: г.Октябрьский, ул.Совхозная, д.4/7,</t>
  </si>
  <si>
    <t>ЗП-418. Абдуллин Рамис Назирович
Индивидуальный жилой дом, расположенный по адресу: г.Октябрьский, ул.Совхозная, д.4/13</t>
  </si>
  <si>
    <t>ЗП-419. Хисамов Зуфар Бадгитдинович
Индивидуальный садовый дом, расположенный по адресу: РБ, г. Октябрьский, СДТ «Девон-2, участок 71</t>
  </si>
  <si>
    <t>ЗП-420. Абдуллин Рамис Назирович
Индивидуальный жилой дом, расположенный по адресу: г.Октябрьский, ул.Совхозная, д.4/12,</t>
  </si>
  <si>
    <t>ЗП-421. Ситдиков Ильшат Фаварисович
Индивидуальный садовый дом, расположенный по адресу: РБ, г. Октябрьский, СДТ «Девон-2, участок 202</t>
  </si>
  <si>
    <t>ЗП-424. Абдуллин Рамис Назирович
Индивидуальный жилой дом, расположенный по адресу: г.Октябрьский, ул.Совхозная, д.4/9</t>
  </si>
  <si>
    <t>ЗП-425. Абдуллин Рамис Назирович
Индивидуальный жилой дом, расположенный по адресу: г.Октябрьский, ул.Совхозная, д.4/5 б</t>
  </si>
  <si>
    <t>ЗП-426. Абдуллин Рамис Назирович
Индивидуальный жилой дом, расположенный по адресу: г.Октябрьский, ул.Совхозная, д.4/5а</t>
  </si>
  <si>
    <t xml:space="preserve">ЗП-431. Абдуллин Рамис Назирович
Индивидуальный жилой дом, расположенный по адресу: г.Октябрьский, ул.Совхозная, д.4/3, </t>
  </si>
  <si>
    <t>ЗП-432. Пашпекина Татьяна Николаевна
Индивидуальный садовый дом, расположенный по адресу: РБ, г. Октябрьский, СДТ «Девон-2», участок 304</t>
  </si>
  <si>
    <t>ЗП-433. Баев Владимир Александрович
Индивидуальный садовый дом, расположенный по адресу: РБ, г. Октябрьский, СДТ «Девон-2», участок 36</t>
  </si>
  <si>
    <t>ЗП-435. Грицаев Евгений Николаевич
Индивидуальный садовый дом, расположенный по адресу: РБ, г. Октябрьский, СДТ "Девон-2", участок 141,</t>
  </si>
  <si>
    <t>ЗП-436. Шалганова Вера Андреевна
Индивидуальный садовый дом, расположенный по адресу: РБ, г. Октябрьский, СДТ "Девон-2", участок 341,</t>
  </si>
  <si>
    <t>ЗП-439. Суркаев Руслан Розенович
Индивидуальный садовый дом, расположенный по адресу: РБ, г. Октябрьский, СДТ "Девон-2", участок 320,</t>
  </si>
  <si>
    <t>зП-440. Прокудина Раисия Степановна
Индивидуальный садовый дом, расположенный по адресу: РБ, г. Октябрьский, СНТ «Девон-2», участок 457</t>
  </si>
  <si>
    <t>ЗП-442. Асадуллина Ксения Алексеевна
Индивидуальный садовый дом, расположенный по адресу: РБ, г. Октябрьский, СДТ «Девон-2», участок 3</t>
  </si>
  <si>
    <t>ЗП-344. Яфасов Темур Ринатович
Индивидуальный садовый дом, расположенный по адресу: РБ, г. Октябрьский, СДТ «Девон-2», участок 372</t>
  </si>
  <si>
    <t>ЗП-445. Тухватуллина Рая Фуатовна
Индивидуальный садовый дом, расположенный по адресу: РБ, г. Октябрьский, СДТ «Девон-2», участок 579,</t>
  </si>
  <si>
    <t>ЗП-453. Говорухина Мария Александровна
Индивидуальный садовый дом, расположенный по адресу: РБ, г. Октябрьский, СДТ «Девон-2», участок 35,</t>
  </si>
  <si>
    <t>ЗП-469. Николаев Алексей Анатольевич
Индивидуальный садовый дом, расположенный по адресу: РБ, г. Октябрьский, СДТ «Девон-2», участок 25,</t>
  </si>
  <si>
    <t>ЗП-499. Сафиуллина Дина Хамитовна
Индивидуальный жилой дом, расположенный по адресу: РБ, г. Октябрьский, ул. Совхозная,</t>
  </si>
  <si>
    <t>ЗП-815. Садовников Алексей Владимирович
Индивидуальный жилой дом, расположенный по адресу: РБ, г. Октябрьский, ул. Гафури, д. 30,</t>
  </si>
  <si>
    <t>ЗП-821. Коврова Альбина Магсумовна
Индивидуальный гараж, расположенный по адресу: РБ, г. Октябрьский, территория массив гаражей Цюрупы-28, участок № 20</t>
  </si>
  <si>
    <t>ЗП-826. Латыпов Олег Рифгатович
Индивидуальный жилой дом, расположенный по адресу: РБ, г. Октябрьский, ул. Чапаева, д. 56,</t>
  </si>
  <si>
    <t>ЗП-839. Даутова Наиля Явдатовна
Индивидуальный жилой дом, расположенный по адресу: РБ, г. Октябрьский, ул. М.Худякова, д. 12</t>
  </si>
  <si>
    <t>ЗП-840. Идиатуллин Альфред Ахмадисламович
Индивидуальный гараж, расположенный по адресу: РБ, г. Октябрьский, ул. Аксакова, в районе вневедомственной охраны при ОВО ГОВД, гараж 44,</t>
  </si>
  <si>
    <t>ЗП-858. Букаткин Леонид Владимирович
Объект: индивидуальный жилой дом (увеличение мощности). Расположен по адресу: г.Октябрьский, ул.Чкалова, д.45</t>
  </si>
  <si>
    <t>ЗП-859. Пастернак Эльмира Флюровна
Индивидуальный жилой дом, расположенный по адресу: РБ, г. Октябрьский, ул. Гоголя, дом 51</t>
  </si>
  <si>
    <t>ЗП-866. Баладурин Андрей Андреевич
Индивидуальный жилой дом, расположенный по адресу: РБ, г. Октябрьский, проезд Бакинской, д. 10</t>
  </si>
  <si>
    <t>ЗП-880. Кургузов Максим Константинович
Индивидуальный жилой дом, расположенный по адресу: РБ, г. Октябрьский, ул. Южная, д. 91</t>
  </si>
  <si>
    <t>ЗП-884. Сайдалов Сафархужа Махамадиевич
Индивидуальный садовый дом, расположенный по адресу: РБ, г. Октябрьский, СДТ «Дубки-1», участок № 104</t>
  </si>
  <si>
    <t>ЗП-888. Даутова Лилия Кашифовна
Индивидуальный жилой дом, расположенный по адресу: РБ, г. Октябрьский, ул. И. Худякова, з.у. 16,</t>
  </si>
  <si>
    <t>ЗП-895. Пальчинский Алексей Евгеньевич (Администрация городского округа город Октябрьский Республики Башкортостан)
Устройство светофорного объекта, расположенного на перекрестке ул. Кооперативная – ул. 8 Марта</t>
  </si>
  <si>
    <t>ЗП-896. Пальчинский Алексей Евгеньевич (Администрация городского округа город Октябрьский Республики Башкортостан)
Устройство светофорного объекта, расположенного на перекрестке ул. Островского – ул. Куйбышева</t>
  </si>
  <si>
    <t>План работ по участку  ТПиКЛ на ДЕКАБРЬ  2023 г.</t>
  </si>
  <si>
    <t>Спил веток дерева Марата, 9</t>
  </si>
  <si>
    <t>Замена опоры Гатиатуллина, 79а</t>
  </si>
  <si>
    <t>Замена опоры Кызыл маяк, 43Б</t>
  </si>
  <si>
    <t>Итого: 9 чел*168час = 1 512 ч/ч</t>
  </si>
  <si>
    <t>Подрядные работы</t>
  </si>
  <si>
    <t>Испытание СИЗ</t>
  </si>
  <si>
    <t>Платные услуги</t>
  </si>
  <si>
    <t>Установка пармы Красноармейская, 101</t>
  </si>
  <si>
    <t>На участке ТПиКЛ в декабре работают 7 электромонтеров+2 практиканта</t>
  </si>
  <si>
    <t>На участке ВЛ в декабре работают 8 электромонтеров+3 практиканта</t>
  </si>
  <si>
    <t>Итого: 11 чел*168 час = 1 848ч/ч</t>
  </si>
  <si>
    <t>План работ по участку  УНО на ДЕКАБРЬ  2023 г.</t>
  </si>
  <si>
    <t>На участке уно в декабре работают 3 РАБОЧИХ (сварщик, слесарь, маляр)</t>
  </si>
  <si>
    <t>Итого: 3 рабочих *168ч=504 чел/час</t>
  </si>
</sst>
</file>

<file path=xl/styles.xml><?xml version="1.0" encoding="utf-8"?>
<styleSheet xmlns="http://schemas.openxmlformats.org/spreadsheetml/2006/main">
  <fonts count="21">
    <font>
      <sz val="11"/>
      <color theme="1"/>
      <name val="Calibri"/>
      <family val="2"/>
      <charset val="204"/>
      <scheme val="minor"/>
    </font>
    <font>
      <sz val="8"/>
      <name val="Arial"/>
      <family val="2"/>
    </font>
    <font>
      <b/>
      <sz val="9"/>
      <name val="Arial"/>
      <family val="2"/>
      <charset val="204"/>
    </font>
    <font>
      <sz val="9"/>
      <name val="Arial"/>
      <family val="2"/>
      <charset val="204"/>
    </font>
    <font>
      <b/>
      <sz val="11"/>
      <name val="Arial"/>
      <family val="2"/>
      <charset val="204"/>
    </font>
    <font>
      <b/>
      <sz val="8"/>
      <name val="Arial"/>
      <family val="2"/>
      <charset val="204"/>
    </font>
    <font>
      <b/>
      <i/>
      <sz val="9"/>
      <name val="Arial"/>
      <family val="2"/>
      <charset val="204"/>
    </font>
    <font>
      <sz val="9"/>
      <name val="Arial"/>
      <family val="2"/>
      <charset val="204"/>
    </font>
    <font>
      <sz val="12"/>
      <name val="Arial"/>
      <family val="2"/>
      <charset val="204"/>
    </font>
    <font>
      <b/>
      <sz val="9"/>
      <name val="Arial"/>
      <family val="2"/>
      <charset val="204"/>
    </font>
    <font>
      <sz val="10"/>
      <name val="Arial"/>
      <family val="2"/>
      <charset val="204"/>
    </font>
    <font>
      <b/>
      <sz val="12"/>
      <name val="Arial"/>
      <family val="2"/>
      <charset val="204"/>
    </font>
    <font>
      <sz val="14"/>
      <name val="Arial"/>
      <family val="2"/>
      <charset val="204"/>
    </font>
    <font>
      <sz val="14"/>
      <color theme="1"/>
      <name val="Arial"/>
      <family val="2"/>
      <charset val="204"/>
    </font>
    <font>
      <sz val="12"/>
      <name val="Arial"/>
      <family val="2"/>
    </font>
    <font>
      <sz val="12"/>
      <color theme="1"/>
      <name val="Calibri"/>
      <family val="2"/>
      <charset val="204"/>
      <scheme val="minor"/>
    </font>
    <font>
      <u/>
      <sz val="12"/>
      <name val="Arial"/>
      <family val="2"/>
      <charset val="204"/>
    </font>
    <font>
      <b/>
      <sz val="14"/>
      <color theme="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</borders>
  <cellStyleXfs count="2">
    <xf numFmtId="0" fontId="0" fillId="0" borderId="0"/>
    <xf numFmtId="0" fontId="1" fillId="0" borderId="0"/>
  </cellStyleXfs>
  <cellXfs count="149">
    <xf numFmtId="0" fontId="0" fillId="0" borderId="0" xfId="0"/>
    <xf numFmtId="0" fontId="10" fillId="0" borderId="0" xfId="1" applyFont="1" applyFill="1" applyAlignment="1">
      <alignment horizontal="center" vertical="center"/>
    </xf>
    <xf numFmtId="0" fontId="10" fillId="0" borderId="0" xfId="1" applyFont="1" applyFill="1" applyAlignment="1">
      <alignment horizontal="right" vertical="center"/>
    </xf>
    <xf numFmtId="0" fontId="10" fillId="0" borderId="0" xfId="1" applyNumberFormat="1" applyFont="1" applyFill="1" applyBorder="1" applyAlignment="1">
      <alignment horizontal="center" vertical="center"/>
    </xf>
    <xf numFmtId="0" fontId="10" fillId="0" borderId="0" xfId="1" applyNumberFormat="1" applyFont="1" applyFill="1" applyBorder="1" applyAlignment="1">
      <alignment horizontal="left" vertical="center"/>
    </xf>
    <xf numFmtId="0" fontId="3" fillId="0" borderId="0" xfId="1" applyFont="1" applyFill="1" applyBorder="1" applyAlignment="1">
      <alignment horizontal="center" vertical="center"/>
    </xf>
    <xf numFmtId="0" fontId="3" fillId="0" borderId="0" xfId="1" applyFont="1" applyFill="1" applyBorder="1" applyAlignment="1">
      <alignment horizontal="left" vertical="center"/>
    </xf>
    <xf numFmtId="0" fontId="3" fillId="0" borderId="0" xfId="1" applyFont="1" applyFill="1" applyAlignment="1">
      <alignment horizontal="center" vertical="center"/>
    </xf>
    <xf numFmtId="0" fontId="3" fillId="0" borderId="0" xfId="1" applyFont="1" applyFill="1" applyAlignment="1">
      <alignment horizontal="right" vertical="center"/>
    </xf>
    <xf numFmtId="0" fontId="3" fillId="0" borderId="0" xfId="1" applyFont="1" applyFill="1" applyAlignment="1">
      <alignment horizontal="left" vertical="center"/>
    </xf>
    <xf numFmtId="0" fontId="2" fillId="0" borderId="3" xfId="1" applyNumberFormat="1" applyFont="1" applyFill="1" applyBorder="1" applyAlignment="1">
      <alignment horizontal="center" vertical="center"/>
    </xf>
    <xf numFmtId="0" fontId="3" fillId="0" borderId="6" xfId="1" applyNumberFormat="1" applyFont="1" applyFill="1" applyBorder="1" applyAlignment="1">
      <alignment horizontal="center" vertical="center"/>
    </xf>
    <xf numFmtId="0" fontId="3" fillId="0" borderId="6" xfId="1" applyNumberFormat="1" applyFont="1" applyFill="1" applyBorder="1" applyAlignment="1">
      <alignment horizontal="right" vertical="center"/>
    </xf>
    <xf numFmtId="0" fontId="6" fillId="0" borderId="5" xfId="1" applyNumberFormat="1" applyFont="1" applyFill="1" applyBorder="1" applyAlignment="1">
      <alignment horizontal="center" vertical="center"/>
    </xf>
    <xf numFmtId="0" fontId="6" fillId="0" borderId="3" xfId="1" applyNumberFormat="1" applyFont="1" applyFill="1" applyBorder="1" applyAlignment="1">
      <alignment horizontal="left" vertical="center"/>
    </xf>
    <xf numFmtId="0" fontId="3" fillId="0" borderId="4" xfId="1" applyNumberFormat="1" applyFont="1" applyFill="1" applyBorder="1" applyAlignment="1">
      <alignment horizontal="right" vertical="center"/>
    </xf>
    <xf numFmtId="0" fontId="3" fillId="0" borderId="5" xfId="1" applyNumberFormat="1" applyFont="1" applyFill="1" applyBorder="1" applyAlignment="1">
      <alignment horizontal="center" vertical="center"/>
    </xf>
    <xf numFmtId="0" fontId="3" fillId="0" borderId="5" xfId="1" applyNumberFormat="1" applyFont="1" applyFill="1" applyBorder="1" applyAlignment="1">
      <alignment horizontal="center" vertical="center" wrapText="1"/>
    </xf>
    <xf numFmtId="3" fontId="3" fillId="0" borderId="5" xfId="1" applyNumberFormat="1" applyFont="1" applyFill="1" applyBorder="1" applyAlignment="1">
      <alignment horizontal="right" vertical="center"/>
    </xf>
    <xf numFmtId="0" fontId="3" fillId="0" borderId="5" xfId="1" applyNumberFormat="1" applyFont="1" applyFill="1" applyBorder="1" applyAlignment="1">
      <alignment horizontal="right" vertical="center"/>
    </xf>
    <xf numFmtId="1" fontId="3" fillId="0" borderId="5" xfId="1" applyNumberFormat="1" applyFont="1" applyFill="1" applyBorder="1" applyAlignment="1">
      <alignment horizontal="right" vertical="center"/>
    </xf>
    <xf numFmtId="3" fontId="2" fillId="0" borderId="5" xfId="1" applyNumberFormat="1" applyFont="1" applyFill="1" applyBorder="1" applyAlignment="1">
      <alignment horizontal="right" vertical="center"/>
    </xf>
    <xf numFmtId="0" fontId="2" fillId="0" borderId="5" xfId="1" applyNumberFormat="1" applyFont="1" applyFill="1" applyBorder="1" applyAlignment="1">
      <alignment horizontal="right" vertical="center"/>
    </xf>
    <xf numFmtId="3" fontId="3" fillId="0" borderId="6" xfId="1" applyNumberFormat="1" applyFont="1" applyFill="1" applyBorder="1" applyAlignment="1">
      <alignment horizontal="right" vertical="center"/>
    </xf>
    <xf numFmtId="4" fontId="3" fillId="0" borderId="5" xfId="1" applyNumberFormat="1" applyFont="1" applyFill="1" applyBorder="1" applyAlignment="1">
      <alignment horizontal="right" vertical="center"/>
    </xf>
    <xf numFmtId="3" fontId="6" fillId="0" borderId="5" xfId="1" applyNumberFormat="1" applyFont="1" applyFill="1" applyBorder="1" applyAlignment="1">
      <alignment horizontal="right" vertical="center"/>
    </xf>
    <xf numFmtId="0" fontId="6" fillId="0" borderId="5" xfId="1" applyNumberFormat="1" applyFont="1" applyFill="1" applyBorder="1" applyAlignment="1">
      <alignment horizontal="right" vertical="center"/>
    </xf>
    <xf numFmtId="49" fontId="6" fillId="0" borderId="5" xfId="1" applyNumberFormat="1" applyFont="1" applyFill="1" applyBorder="1" applyAlignment="1">
      <alignment horizontal="center" vertical="center"/>
    </xf>
    <xf numFmtId="4" fontId="2" fillId="0" borderId="5" xfId="1" applyNumberFormat="1" applyFont="1" applyFill="1" applyBorder="1" applyAlignment="1">
      <alignment horizontal="center" vertical="center"/>
    </xf>
    <xf numFmtId="0" fontId="8" fillId="0" borderId="0" xfId="1" applyFont="1" applyFill="1" applyAlignment="1">
      <alignment horizontal="left" vertical="center"/>
    </xf>
    <xf numFmtId="0" fontId="8" fillId="0" borderId="0" xfId="1" applyFont="1" applyFill="1" applyAlignment="1">
      <alignment horizontal="right" vertical="center"/>
    </xf>
    <xf numFmtId="0" fontId="8" fillId="0" borderId="0" xfId="1" applyFont="1" applyFill="1" applyAlignment="1">
      <alignment horizontal="center" vertical="center"/>
    </xf>
    <xf numFmtId="0" fontId="1" fillId="0" borderId="0" xfId="1" applyFill="1"/>
    <xf numFmtId="0" fontId="0" fillId="0" borderId="0" xfId="0" applyFill="1"/>
    <xf numFmtId="0" fontId="1" fillId="0" borderId="0" xfId="1" applyFill="1" applyAlignment="1">
      <alignment horizontal="center"/>
    </xf>
    <xf numFmtId="0" fontId="5" fillId="0" borderId="3" xfId="1" applyNumberFormat="1" applyFont="1" applyFill="1" applyBorder="1" applyAlignment="1">
      <alignment horizontal="centerContinuous" vertical="center" wrapText="1"/>
    </xf>
    <xf numFmtId="0" fontId="5" fillId="0" borderId="4" xfId="1" applyNumberFormat="1" applyFont="1" applyFill="1" applyBorder="1" applyAlignment="1">
      <alignment horizontal="centerContinuous" vertical="center" wrapText="1"/>
    </xf>
    <xf numFmtId="0" fontId="5" fillId="0" borderId="6" xfId="1" applyNumberFormat="1" applyFont="1" applyFill="1" applyBorder="1" applyAlignment="1">
      <alignment horizontal="centerContinuous" vertical="center" wrapText="1"/>
    </xf>
    <xf numFmtId="0" fontId="9" fillId="0" borderId="3" xfId="1" applyNumberFormat="1" applyFont="1" applyFill="1" applyBorder="1" applyAlignment="1">
      <alignment vertical="center"/>
    </xf>
    <xf numFmtId="0" fontId="3" fillId="0" borderId="6" xfId="1" applyNumberFormat="1" applyFont="1" applyFill="1" applyBorder="1" applyAlignment="1">
      <alignment vertical="center"/>
    </xf>
    <xf numFmtId="0" fontId="2" fillId="0" borderId="6" xfId="1" applyNumberFormat="1" applyFont="1" applyFill="1" applyBorder="1" applyAlignment="1">
      <alignment vertical="center"/>
    </xf>
    <xf numFmtId="0" fontId="2" fillId="0" borderId="4" xfId="1" applyNumberFormat="1" applyFont="1" applyFill="1" applyBorder="1" applyAlignment="1">
      <alignment vertical="center"/>
    </xf>
    <xf numFmtId="0" fontId="6" fillId="0" borderId="3" xfId="1" applyNumberFormat="1" applyFont="1" applyFill="1" applyBorder="1" applyAlignment="1">
      <alignment vertical="center"/>
    </xf>
    <xf numFmtId="0" fontId="3" fillId="0" borderId="4" xfId="1" applyNumberFormat="1" applyFont="1" applyFill="1" applyBorder="1" applyAlignment="1">
      <alignment vertical="center"/>
    </xf>
    <xf numFmtId="0" fontId="3" fillId="0" borderId="5" xfId="1" applyNumberFormat="1" applyFont="1" applyFill="1" applyBorder="1" applyAlignment="1">
      <alignment vertical="center" wrapText="1"/>
    </xf>
    <xf numFmtId="3" fontId="2" fillId="0" borderId="6" xfId="1" applyNumberFormat="1" applyFont="1" applyFill="1" applyBorder="1" applyAlignment="1">
      <alignment vertical="center"/>
    </xf>
    <xf numFmtId="3" fontId="3" fillId="0" borderId="6" xfId="1" applyNumberFormat="1" applyFont="1" applyFill="1" applyBorder="1" applyAlignment="1">
      <alignment vertical="center"/>
    </xf>
    <xf numFmtId="1" fontId="6" fillId="0" borderId="5" xfId="1" applyNumberFormat="1" applyFont="1" applyFill="1" applyBorder="1" applyAlignment="1">
      <alignment horizontal="right" vertical="center"/>
    </xf>
    <xf numFmtId="4" fontId="2" fillId="0" borderId="5" xfId="1" applyNumberFormat="1" applyFont="1" applyFill="1" applyBorder="1" applyAlignment="1">
      <alignment vertical="center"/>
    </xf>
    <xf numFmtId="3" fontId="2" fillId="0" borderId="5" xfId="1" applyNumberFormat="1" applyFont="1" applyFill="1" applyBorder="1" applyAlignment="1">
      <alignment vertical="center"/>
    </xf>
    <xf numFmtId="0" fontId="12" fillId="0" borderId="0" xfId="1" applyFont="1" applyFill="1" applyAlignment="1">
      <alignment horizontal="center"/>
    </xf>
    <xf numFmtId="0" fontId="12" fillId="0" borderId="0" xfId="1" applyFont="1" applyFill="1"/>
    <xf numFmtId="0" fontId="13" fillId="0" borderId="0" xfId="0" applyFont="1" applyFill="1"/>
    <xf numFmtId="0" fontId="12" fillId="0" borderId="0" xfId="1" applyNumberFormat="1" applyFont="1" applyFill="1" applyAlignment="1">
      <alignment vertical="center"/>
    </xf>
    <xf numFmtId="0" fontId="13" fillId="0" borderId="0" xfId="0" applyFont="1" applyFill="1" applyAlignment="1">
      <alignment horizontal="center"/>
    </xf>
    <xf numFmtId="0" fontId="0" fillId="0" borderId="0" xfId="0" applyFill="1" applyAlignment="1">
      <alignment horizontal="center"/>
    </xf>
    <xf numFmtId="0" fontId="5" fillId="0" borderId="7" xfId="1" applyNumberFormat="1" applyFont="1" applyFill="1" applyBorder="1" applyAlignment="1">
      <alignment horizontal="center" vertical="center" wrapText="1"/>
    </xf>
    <xf numFmtId="0" fontId="5" fillId="0" borderId="5" xfId="1" applyNumberFormat="1" applyFont="1" applyFill="1" applyBorder="1" applyAlignment="1">
      <alignment horizontal="center" vertical="center" wrapText="1"/>
    </xf>
    <xf numFmtId="2" fontId="3" fillId="0" borderId="5" xfId="1" applyNumberFormat="1" applyFont="1" applyFill="1" applyBorder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3" fillId="0" borderId="0" xfId="0" applyFont="1" applyFill="1" applyBorder="1" applyAlignment="1">
      <alignment vertical="center"/>
    </xf>
    <xf numFmtId="0" fontId="15" fillId="0" borderId="0" xfId="0" applyFont="1" applyFill="1"/>
    <xf numFmtId="0" fontId="8" fillId="0" borderId="1" xfId="1" applyNumberFormat="1" applyFont="1" applyFill="1" applyBorder="1" applyAlignment="1">
      <alignment horizontal="center" vertical="center"/>
    </xf>
    <xf numFmtId="0" fontId="16" fillId="0" borderId="0" xfId="1" applyNumberFormat="1" applyFont="1" applyFill="1" applyAlignment="1">
      <alignment horizontal="right" vertical="center"/>
    </xf>
    <xf numFmtId="0" fontId="8" fillId="0" borderId="1" xfId="1" applyNumberFormat="1" applyFont="1" applyFill="1" applyBorder="1" applyAlignment="1">
      <alignment vertical="center"/>
    </xf>
    <xf numFmtId="0" fontId="14" fillId="0" borderId="1" xfId="1" applyNumberFormat="1" applyFont="1" applyFill="1" applyBorder="1" applyAlignment="1">
      <alignment vertical="center"/>
    </xf>
    <xf numFmtId="0" fontId="8" fillId="0" borderId="0" xfId="1" applyNumberFormat="1" applyFont="1" applyFill="1" applyBorder="1" applyAlignment="1">
      <alignment horizontal="center" vertical="center"/>
    </xf>
    <xf numFmtId="0" fontId="8" fillId="0" borderId="0" xfId="1" applyNumberFormat="1" applyFont="1" applyFill="1" applyAlignment="1">
      <alignment vertical="center"/>
    </xf>
    <xf numFmtId="0" fontId="8" fillId="0" borderId="0" xfId="1" applyNumberFormat="1" applyFont="1" applyFill="1" applyBorder="1" applyAlignment="1">
      <alignment vertical="center"/>
    </xf>
    <xf numFmtId="0" fontId="14" fillId="0" borderId="0" xfId="1" applyNumberFormat="1" applyFont="1" applyFill="1" applyBorder="1" applyAlignment="1">
      <alignment vertical="center"/>
    </xf>
    <xf numFmtId="0" fontId="8" fillId="0" borderId="0" xfId="1" applyNumberFormat="1" applyFont="1" applyFill="1" applyAlignment="1">
      <alignment horizontal="right" vertical="center"/>
    </xf>
    <xf numFmtId="0" fontId="14" fillId="0" borderId="0" xfId="1" applyFont="1" applyFill="1" applyAlignment="1">
      <alignment vertical="center"/>
    </xf>
    <xf numFmtId="0" fontId="11" fillId="0" borderId="0" xfId="1" applyFont="1" applyFill="1" applyAlignment="1">
      <alignment vertical="center"/>
    </xf>
    <xf numFmtId="0" fontId="2" fillId="0" borderId="0" xfId="1" applyNumberFormat="1" applyFont="1" applyFill="1" applyBorder="1" applyAlignment="1">
      <alignment horizontal="right" vertical="center"/>
    </xf>
    <xf numFmtId="0" fontId="2" fillId="0" borderId="0" xfId="1" applyNumberFormat="1" applyFont="1" applyFill="1" applyBorder="1" applyAlignment="1">
      <alignment horizontal="center" vertical="center"/>
    </xf>
    <xf numFmtId="3" fontId="2" fillId="0" borderId="0" xfId="1" applyNumberFormat="1" applyFont="1" applyFill="1" applyBorder="1" applyAlignment="1">
      <alignment horizontal="right" vertical="center"/>
    </xf>
    <xf numFmtId="0" fontId="17" fillId="0" borderId="0" xfId="0" applyFont="1" applyFill="1"/>
    <xf numFmtId="0" fontId="14" fillId="0" borderId="0" xfId="1" applyFont="1" applyFill="1"/>
    <xf numFmtId="0" fontId="11" fillId="0" borderId="0" xfId="1" applyFont="1" applyFill="1"/>
    <xf numFmtId="0" fontId="8" fillId="0" borderId="0" xfId="1" applyNumberFormat="1" applyFont="1" applyFill="1" applyAlignment="1">
      <alignment horizontal="left"/>
    </xf>
    <xf numFmtId="0" fontId="15" fillId="0" borderId="0" xfId="0" applyFont="1" applyFill="1" applyAlignment="1">
      <alignment vertical="center"/>
    </xf>
    <xf numFmtId="0" fontId="18" fillId="0" borderId="0" xfId="0" applyFont="1" applyFill="1"/>
    <xf numFmtId="0" fontId="10" fillId="0" borderId="0" xfId="0" applyFont="1" applyFill="1" applyAlignment="1">
      <alignment vertical="center"/>
    </xf>
    <xf numFmtId="0" fontId="10" fillId="0" borderId="0" xfId="0" applyFont="1" applyFill="1" applyBorder="1" applyAlignment="1">
      <alignment vertical="center"/>
    </xf>
    <xf numFmtId="0" fontId="8" fillId="0" borderId="0" xfId="0" applyFont="1" applyFill="1" applyAlignment="1">
      <alignment vertical="center"/>
    </xf>
    <xf numFmtId="0" fontId="8" fillId="0" borderId="0" xfId="0" applyFont="1" applyFill="1" applyBorder="1" applyAlignment="1">
      <alignment vertical="center"/>
    </xf>
    <xf numFmtId="0" fontId="3" fillId="0" borderId="6" xfId="0" applyFont="1" applyFill="1" applyBorder="1" applyAlignment="1">
      <alignment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3" fillId="0" borderId="0" xfId="0" applyFont="1" applyFill="1" applyAlignment="1">
      <alignment horizontal="left" vertical="center"/>
    </xf>
    <xf numFmtId="0" fontId="3" fillId="0" borderId="0" xfId="0" applyFont="1" applyFill="1" applyBorder="1" applyAlignment="1">
      <alignment horizontal="left" vertical="center"/>
    </xf>
    <xf numFmtId="0" fontId="8" fillId="0" borderId="0" xfId="0" applyFont="1" applyFill="1" applyAlignment="1">
      <alignment horizontal="center" vertical="center"/>
    </xf>
    <xf numFmtId="0" fontId="8" fillId="0" borderId="0" xfId="0" applyFont="1" applyFill="1" applyAlignment="1">
      <alignment horizontal="left" vertical="center"/>
    </xf>
    <xf numFmtId="0" fontId="8" fillId="0" borderId="0" xfId="0" applyFont="1" applyFill="1" applyAlignment="1">
      <alignment horizontal="right" vertical="center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right" vertical="center"/>
    </xf>
    <xf numFmtId="3" fontId="3" fillId="0" borderId="5" xfId="0" applyNumberFormat="1" applyFont="1" applyFill="1" applyBorder="1" applyAlignment="1">
      <alignment horizontal="right" vertical="center"/>
    </xf>
    <xf numFmtId="3" fontId="3" fillId="0" borderId="7" xfId="0" applyNumberFormat="1" applyFont="1" applyFill="1" applyBorder="1" applyAlignment="1">
      <alignment horizontal="right" vertical="center"/>
    </xf>
    <xf numFmtId="0" fontId="8" fillId="0" borderId="0" xfId="1" applyNumberFormat="1" applyFont="1" applyFill="1" applyAlignment="1">
      <alignment horizontal="left" vertical="center"/>
    </xf>
    <xf numFmtId="0" fontId="5" fillId="0" borderId="7" xfId="1" applyNumberFormat="1" applyFont="1" applyFill="1" applyBorder="1" applyAlignment="1">
      <alignment horizontal="center" vertical="center" wrapText="1"/>
    </xf>
    <xf numFmtId="0" fontId="5" fillId="0" borderId="5" xfId="1" applyNumberFormat="1" applyFont="1" applyFill="1" applyBorder="1" applyAlignment="1">
      <alignment horizontal="center" vertical="center" wrapText="1"/>
    </xf>
    <xf numFmtId="0" fontId="8" fillId="0" borderId="0" xfId="1" applyNumberFormat="1" applyFont="1" applyFill="1" applyAlignment="1">
      <alignment horizontal="left" vertical="center"/>
    </xf>
    <xf numFmtId="0" fontId="5" fillId="0" borderId="7" xfId="1" applyNumberFormat="1" applyFont="1" applyFill="1" applyBorder="1" applyAlignment="1">
      <alignment horizontal="center" vertical="center" wrapText="1"/>
    </xf>
    <xf numFmtId="0" fontId="5" fillId="0" borderId="5" xfId="1" applyNumberFormat="1" applyFont="1" applyFill="1" applyBorder="1" applyAlignment="1">
      <alignment horizontal="center" vertical="center" wrapText="1"/>
    </xf>
    <xf numFmtId="0" fontId="2" fillId="0" borderId="7" xfId="1" applyNumberFormat="1" applyFont="1" applyFill="1" applyBorder="1" applyAlignment="1">
      <alignment horizontal="center" vertical="center" wrapText="1"/>
    </xf>
    <xf numFmtId="0" fontId="2" fillId="0" borderId="5" xfId="1" applyNumberFormat="1" applyFont="1" applyFill="1" applyBorder="1" applyAlignment="1">
      <alignment horizontal="center" vertical="center" wrapText="1"/>
    </xf>
    <xf numFmtId="0" fontId="2" fillId="0" borderId="4" xfId="1" applyNumberFormat="1" applyFont="1" applyFill="1" applyBorder="1" applyAlignment="1">
      <alignment horizontal="right" vertical="center"/>
    </xf>
    <xf numFmtId="0" fontId="8" fillId="0" borderId="0" xfId="1" applyNumberFormat="1" applyFont="1" applyFill="1" applyAlignment="1">
      <alignment horizontal="center" vertical="center" wrapText="1"/>
    </xf>
    <xf numFmtId="0" fontId="8" fillId="0" borderId="0" xfId="1" applyNumberFormat="1" applyFont="1" applyFill="1" applyAlignment="1">
      <alignment horizontal="left" vertical="center"/>
    </xf>
    <xf numFmtId="0" fontId="4" fillId="0" borderId="0" xfId="1" applyNumberFormat="1" applyFont="1" applyFill="1" applyAlignment="1">
      <alignment horizontal="center" vertical="center" wrapText="1"/>
    </xf>
    <xf numFmtId="0" fontId="5" fillId="0" borderId="2" xfId="1" applyNumberFormat="1" applyFont="1" applyFill="1" applyBorder="1" applyAlignment="1">
      <alignment horizontal="center" vertical="center" wrapText="1"/>
    </xf>
    <xf numFmtId="0" fontId="5" fillId="0" borderId="7" xfId="1" applyNumberFormat="1" applyFont="1" applyFill="1" applyBorder="1" applyAlignment="1">
      <alignment horizontal="center" vertical="center" wrapText="1"/>
    </xf>
    <xf numFmtId="0" fontId="5" fillId="0" borderId="5" xfId="1" applyNumberFormat="1" applyFont="1" applyFill="1" applyBorder="1" applyAlignment="1">
      <alignment horizontal="center" vertical="center" wrapText="1"/>
    </xf>
    <xf numFmtId="0" fontId="12" fillId="0" borderId="0" xfId="1" applyNumberFormat="1" applyFont="1" applyFill="1" applyAlignment="1">
      <alignment horizontal="center" wrapText="1"/>
    </xf>
    <xf numFmtId="0" fontId="11" fillId="0" borderId="0" xfId="1" applyFont="1" applyFill="1" applyAlignment="1">
      <alignment horizontal="center" vertical="center"/>
    </xf>
    <xf numFmtId="0" fontId="8" fillId="0" borderId="0" xfId="1" applyNumberFormat="1" applyFont="1" applyFill="1" applyAlignment="1">
      <alignment horizontal="left" vertical="center" wrapText="1"/>
    </xf>
    <xf numFmtId="0" fontId="6" fillId="0" borderId="3" xfId="1" applyNumberFormat="1" applyFont="1" applyFill="1" applyBorder="1" applyAlignment="1">
      <alignment horizontal="right" vertical="center"/>
    </xf>
    <xf numFmtId="0" fontId="6" fillId="0" borderId="4" xfId="1" applyNumberFormat="1" applyFont="1" applyFill="1" applyBorder="1" applyAlignment="1">
      <alignment horizontal="center" vertical="center"/>
    </xf>
    <xf numFmtId="0" fontId="2" fillId="0" borderId="3" xfId="1" applyNumberFormat="1" applyFont="1" applyFill="1" applyBorder="1" applyAlignment="1">
      <alignment horizontal="right" vertical="center"/>
    </xf>
    <xf numFmtId="0" fontId="2" fillId="0" borderId="4" xfId="1" applyNumberFormat="1" applyFont="1" applyFill="1" applyBorder="1" applyAlignment="1">
      <alignment horizontal="center" vertical="center"/>
    </xf>
    <xf numFmtId="0" fontId="8" fillId="0" borderId="0" xfId="1" applyNumberFormat="1" applyFont="1" applyFill="1" applyAlignment="1">
      <alignment horizontal="left"/>
    </xf>
    <xf numFmtId="0" fontId="11" fillId="0" borderId="0" xfId="1" applyFont="1" applyFill="1" applyAlignment="1">
      <alignment horizontal="center"/>
    </xf>
    <xf numFmtId="0" fontId="8" fillId="0" borderId="0" xfId="1" applyNumberFormat="1" applyFont="1" applyFill="1" applyAlignment="1">
      <alignment horizontal="left" wrapText="1"/>
    </xf>
    <xf numFmtId="0" fontId="8" fillId="0" borderId="0" xfId="1" applyNumberFormat="1" applyFont="1" applyFill="1" applyAlignment="1">
      <alignment horizontal="center" wrapText="1"/>
    </xf>
    <xf numFmtId="0" fontId="10" fillId="0" borderId="0" xfId="1" applyNumberFormat="1" applyFont="1" applyFill="1" applyBorder="1" applyAlignment="1">
      <alignment horizontal="left" vertical="center" wrapText="1"/>
    </xf>
    <xf numFmtId="0" fontId="11" fillId="0" borderId="0" xfId="1" applyNumberFormat="1" applyFont="1" applyFill="1" applyAlignment="1">
      <alignment horizontal="center" vertical="center" wrapText="1"/>
    </xf>
    <xf numFmtId="0" fontId="2" fillId="0" borderId="2" xfId="1" applyNumberFormat="1" applyFont="1" applyFill="1" applyBorder="1" applyAlignment="1">
      <alignment horizontal="center" vertical="center" wrapText="1"/>
    </xf>
    <xf numFmtId="0" fontId="2" fillId="0" borderId="7" xfId="1" applyNumberFormat="1" applyFont="1" applyFill="1" applyBorder="1" applyAlignment="1">
      <alignment horizontal="center" vertical="center" wrapText="1"/>
    </xf>
    <xf numFmtId="0" fontId="2" fillId="0" borderId="5" xfId="1" applyNumberFormat="1" applyFont="1" applyFill="1" applyBorder="1" applyAlignment="1">
      <alignment horizontal="center" vertical="center" wrapText="1"/>
    </xf>
    <xf numFmtId="0" fontId="2" fillId="0" borderId="3" xfId="1" applyNumberFormat="1" applyFont="1" applyFill="1" applyBorder="1" applyAlignment="1">
      <alignment horizontal="center" vertical="center" wrapText="1"/>
    </xf>
    <xf numFmtId="0" fontId="2" fillId="0" borderId="6" xfId="1" applyNumberFormat="1" applyFont="1" applyFill="1" applyBorder="1" applyAlignment="1">
      <alignment horizontal="center" vertical="center" wrapText="1"/>
    </xf>
    <xf numFmtId="0" fontId="2" fillId="0" borderId="4" xfId="1" applyNumberFormat="1" applyFont="1" applyFill="1" applyBorder="1" applyAlignment="1">
      <alignment horizontal="center" vertical="center" wrapText="1"/>
    </xf>
    <xf numFmtId="0" fontId="6" fillId="0" borderId="4" xfId="1" applyNumberFormat="1" applyFont="1" applyFill="1" applyBorder="1" applyAlignment="1">
      <alignment horizontal="right" vertical="center"/>
    </xf>
    <xf numFmtId="0" fontId="2" fillId="0" borderId="4" xfId="1" applyNumberFormat="1" applyFont="1" applyFill="1" applyBorder="1" applyAlignment="1">
      <alignment horizontal="right" vertical="center"/>
    </xf>
    <xf numFmtId="0" fontId="5" fillId="0" borderId="3" xfId="1" applyNumberFormat="1" applyFont="1" applyFill="1" applyBorder="1" applyAlignment="1">
      <alignment horizontal="center" vertical="center" wrapText="1"/>
    </xf>
    <xf numFmtId="0" fontId="5" fillId="0" borderId="4" xfId="1" applyNumberFormat="1" applyFont="1" applyFill="1" applyBorder="1" applyAlignment="1">
      <alignment horizontal="center" vertical="center" wrapText="1"/>
    </xf>
    <xf numFmtId="2" fontId="7" fillId="0" borderId="5" xfId="1" applyNumberFormat="1" applyFont="1" applyFill="1" applyBorder="1" applyAlignment="1">
      <alignment horizontal="right" vertical="center"/>
    </xf>
    <xf numFmtId="2" fontId="6" fillId="0" borderId="5" xfId="1" applyNumberFormat="1" applyFont="1" applyFill="1" applyBorder="1" applyAlignment="1">
      <alignment horizontal="right" vertical="center"/>
    </xf>
    <xf numFmtId="0" fontId="19" fillId="0" borderId="0" xfId="0" applyFont="1" applyFill="1"/>
    <xf numFmtId="0" fontId="19" fillId="0" borderId="0" xfId="0" applyFont="1" applyFill="1" applyAlignment="1">
      <alignment horizontal="center"/>
    </xf>
    <xf numFmtId="0" fontId="20" fillId="0" borderId="0" xfId="0" applyFont="1" applyFill="1"/>
    <xf numFmtId="0" fontId="2" fillId="0" borderId="3" xfId="1" applyNumberFormat="1" applyFont="1" applyFill="1" applyBorder="1" applyAlignment="1">
      <alignment horizontal="left" vertical="center"/>
    </xf>
    <xf numFmtId="3" fontId="2" fillId="0" borderId="6" xfId="1" applyNumberFormat="1" applyFont="1" applyFill="1" applyBorder="1" applyAlignment="1">
      <alignment horizontal="right" vertical="center"/>
    </xf>
    <xf numFmtId="0" fontId="2" fillId="0" borderId="6" xfId="1" applyNumberFormat="1" applyFont="1" applyFill="1" applyBorder="1" applyAlignment="1">
      <alignment horizontal="right" vertical="center"/>
    </xf>
    <xf numFmtId="0" fontId="3" fillId="0" borderId="8" xfId="0" applyFont="1" applyFill="1" applyBorder="1" applyAlignment="1">
      <alignment horizontal="left" vertical="center" wrapText="1"/>
    </xf>
    <xf numFmtId="49" fontId="2" fillId="0" borderId="0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left" vertical="center" wrapText="1"/>
    </xf>
  </cellXfs>
  <cellStyles count="2">
    <cellStyle name="Обычный" xfId="0" builtinId="0"/>
    <cellStyle name="Обычный_Лист1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62"/>
  <sheetViews>
    <sheetView view="pageBreakPreview" topLeftCell="A40" zoomScaleSheetLayoutView="100" workbookViewId="0">
      <selection activeCell="K53" sqref="K53"/>
    </sheetView>
  </sheetViews>
  <sheetFormatPr defaultRowHeight="15"/>
  <cols>
    <col min="1" max="1" width="7" style="55" customWidth="1"/>
    <col min="2" max="2" width="28.28515625" style="33" customWidth="1"/>
    <col min="3" max="3" width="9.140625" style="33"/>
    <col min="4" max="4" width="12.42578125" style="33" bestFit="1" customWidth="1"/>
    <col min="5" max="5" width="9.140625" style="33"/>
    <col min="6" max="6" width="11" style="33" customWidth="1"/>
    <col min="7" max="16384" width="9.140625" style="33"/>
  </cols>
  <sheetData>
    <row r="1" spans="1:11" s="80" customFormat="1" ht="15.75">
      <c r="A1" s="113" t="s">
        <v>0</v>
      </c>
      <c r="B1" s="113"/>
      <c r="C1" s="71"/>
      <c r="D1" s="71"/>
      <c r="E1" s="71"/>
      <c r="F1" s="71"/>
      <c r="G1" s="71"/>
      <c r="H1" s="72" t="s">
        <v>1</v>
      </c>
      <c r="I1" s="71"/>
      <c r="J1" s="71"/>
      <c r="K1" s="71"/>
    </row>
    <row r="2" spans="1:11" s="80" customFormat="1" ht="32.25" customHeight="1">
      <c r="A2" s="114" t="s">
        <v>60</v>
      </c>
      <c r="B2" s="114"/>
      <c r="C2" s="71"/>
      <c r="D2" s="71"/>
      <c r="E2" s="71"/>
      <c r="F2" s="71"/>
      <c r="G2" s="71"/>
      <c r="H2" s="106" t="s">
        <v>58</v>
      </c>
      <c r="I2" s="106"/>
      <c r="J2" s="106"/>
      <c r="K2" s="106"/>
    </row>
    <row r="3" spans="1:11" s="80" customFormat="1" ht="15.75">
      <c r="A3" s="62"/>
      <c r="B3" s="63" t="s">
        <v>56</v>
      </c>
      <c r="C3" s="71"/>
      <c r="D3" s="71"/>
      <c r="E3" s="71"/>
      <c r="F3" s="71"/>
      <c r="G3" s="71"/>
      <c r="H3" s="64"/>
      <c r="I3" s="65"/>
      <c r="J3" s="107" t="s">
        <v>59</v>
      </c>
      <c r="K3" s="107"/>
    </row>
    <row r="4" spans="1:11" s="80" customFormat="1" ht="15.75">
      <c r="A4" s="66"/>
      <c r="B4" s="67"/>
      <c r="C4" s="71"/>
      <c r="D4" s="71"/>
      <c r="E4" s="71"/>
      <c r="F4" s="71"/>
      <c r="G4" s="71"/>
      <c r="H4" s="68"/>
      <c r="I4" s="69"/>
      <c r="J4" s="100"/>
      <c r="K4" s="100"/>
    </row>
    <row r="5" spans="1:11" s="80" customFormat="1" ht="15" customHeight="1">
      <c r="A5" s="114" t="s">
        <v>2</v>
      </c>
      <c r="B5" s="114"/>
      <c r="C5" s="71"/>
      <c r="D5" s="71"/>
      <c r="E5" s="71"/>
      <c r="F5" s="71"/>
      <c r="G5" s="71"/>
      <c r="H5" s="106"/>
      <c r="I5" s="106"/>
      <c r="J5" s="71"/>
      <c r="K5" s="71"/>
    </row>
    <row r="6" spans="1:11" s="80" customFormat="1" ht="15.75">
      <c r="A6" s="62"/>
      <c r="B6" s="70" t="s">
        <v>57</v>
      </c>
      <c r="C6" s="71"/>
      <c r="D6" s="71"/>
      <c r="E6" s="71"/>
      <c r="F6" s="71"/>
      <c r="G6" s="71"/>
      <c r="H6" s="68"/>
      <c r="I6" s="69"/>
      <c r="J6" s="107"/>
      <c r="K6" s="107"/>
    </row>
    <row r="7" spans="1:11">
      <c r="A7" s="34"/>
      <c r="B7" s="32"/>
      <c r="C7" s="32"/>
      <c r="D7" s="32"/>
      <c r="E7" s="32"/>
      <c r="F7" s="32"/>
      <c r="G7" s="32"/>
      <c r="H7" s="32"/>
      <c r="I7" s="32"/>
      <c r="J7" s="32"/>
      <c r="K7" s="32"/>
    </row>
    <row r="8" spans="1:11">
      <c r="A8" s="108" t="s">
        <v>270</v>
      </c>
      <c r="B8" s="108"/>
      <c r="C8" s="108"/>
      <c r="D8" s="108"/>
      <c r="E8" s="108"/>
      <c r="F8" s="108"/>
      <c r="G8" s="108"/>
      <c r="H8" s="108"/>
      <c r="I8" s="108"/>
      <c r="J8" s="108"/>
      <c r="K8" s="108"/>
    </row>
    <row r="9" spans="1:11">
      <c r="A9" s="34"/>
      <c r="B9" s="32"/>
      <c r="C9" s="32"/>
      <c r="D9" s="32"/>
      <c r="E9" s="32"/>
      <c r="F9" s="32"/>
      <c r="G9" s="32"/>
      <c r="H9" s="32"/>
      <c r="I9" s="32"/>
      <c r="J9" s="32"/>
      <c r="K9" s="32"/>
    </row>
    <row r="10" spans="1:11" ht="28.5" customHeight="1">
      <c r="A10" s="109" t="s">
        <v>3</v>
      </c>
      <c r="B10" s="109" t="s">
        <v>4</v>
      </c>
      <c r="C10" s="109" t="s">
        <v>5</v>
      </c>
      <c r="D10" s="35" t="s">
        <v>6</v>
      </c>
      <c r="E10" s="36"/>
      <c r="F10" s="111" t="s">
        <v>7</v>
      </c>
      <c r="G10" s="111"/>
      <c r="H10" s="35" t="s">
        <v>8</v>
      </c>
      <c r="I10" s="37"/>
      <c r="J10" s="37"/>
      <c r="K10" s="36"/>
    </row>
    <row r="11" spans="1:11" ht="66" customHeight="1">
      <c r="A11" s="110"/>
      <c r="B11" s="110"/>
      <c r="C11" s="110"/>
      <c r="D11" s="102" t="s">
        <v>9</v>
      </c>
      <c r="E11" s="102" t="s">
        <v>10</v>
      </c>
      <c r="F11" s="101" t="s">
        <v>11</v>
      </c>
      <c r="G11" s="101" t="s">
        <v>12</v>
      </c>
      <c r="H11" s="102" t="s">
        <v>13</v>
      </c>
      <c r="I11" s="102" t="s">
        <v>14</v>
      </c>
      <c r="J11" s="102" t="s">
        <v>15</v>
      </c>
      <c r="K11" s="102" t="s">
        <v>16</v>
      </c>
    </row>
    <row r="12" spans="1:11">
      <c r="A12" s="10" t="s">
        <v>18</v>
      </c>
      <c r="B12" s="38" t="s">
        <v>38</v>
      </c>
      <c r="C12" s="39"/>
      <c r="D12" s="45"/>
      <c r="E12" s="40"/>
      <c r="F12" s="46"/>
      <c r="G12" s="39"/>
      <c r="H12" s="40"/>
      <c r="I12" s="40"/>
      <c r="J12" s="40"/>
      <c r="K12" s="41"/>
    </row>
    <row r="13" spans="1:11">
      <c r="A13" s="13" t="s">
        <v>21</v>
      </c>
      <c r="B13" s="42" t="s">
        <v>22</v>
      </c>
      <c r="C13" s="39"/>
      <c r="D13" s="46"/>
      <c r="E13" s="39"/>
      <c r="F13" s="46"/>
      <c r="G13" s="39"/>
      <c r="H13" s="39"/>
      <c r="I13" s="39"/>
      <c r="J13" s="39"/>
      <c r="K13" s="43"/>
    </row>
    <row r="14" spans="1:11" ht="16.5" customHeight="1">
      <c r="A14" s="16">
        <v>1</v>
      </c>
      <c r="B14" s="44" t="s">
        <v>140</v>
      </c>
      <c r="C14" s="17" t="s">
        <v>19</v>
      </c>
      <c r="D14" s="24">
        <v>28126.38</v>
      </c>
      <c r="E14" s="19"/>
      <c r="F14" s="24">
        <v>5000</v>
      </c>
      <c r="G14" s="19"/>
      <c r="H14" s="58">
        <v>32</v>
      </c>
      <c r="I14" s="19"/>
      <c r="J14" s="19">
        <v>12.05</v>
      </c>
      <c r="K14" s="19">
        <v>0</v>
      </c>
    </row>
    <row r="15" spans="1:11">
      <c r="A15" s="115" t="s">
        <v>20</v>
      </c>
      <c r="B15" s="116"/>
      <c r="C15" s="13" t="s">
        <v>17</v>
      </c>
      <c r="D15" s="25">
        <f>SUM(D14:D14)</f>
        <v>28126.38</v>
      </c>
      <c r="E15" s="26"/>
      <c r="F15" s="25">
        <f>SUM(F14:F14)</f>
        <v>5000</v>
      </c>
      <c r="G15" s="26"/>
      <c r="H15" s="25">
        <f>SUM(H14:H14)</f>
        <v>32</v>
      </c>
      <c r="I15" s="26"/>
      <c r="J15" s="25">
        <f>SUM(J14:J14)</f>
        <v>12.05</v>
      </c>
      <c r="K15" s="25">
        <f>SUM(K14:K14)</f>
        <v>0</v>
      </c>
    </row>
    <row r="16" spans="1:11">
      <c r="A16" s="13" t="s">
        <v>23</v>
      </c>
      <c r="B16" s="42" t="s">
        <v>24</v>
      </c>
      <c r="C16" s="39"/>
      <c r="D16" s="46"/>
      <c r="E16" s="39"/>
      <c r="F16" s="46"/>
      <c r="G16" s="39"/>
      <c r="H16" s="39"/>
      <c r="I16" s="39"/>
      <c r="J16" s="39"/>
      <c r="K16" s="43"/>
    </row>
    <row r="17" spans="1:11">
      <c r="A17" s="16">
        <v>1</v>
      </c>
      <c r="B17" s="44" t="s">
        <v>28</v>
      </c>
      <c r="C17" s="17" t="s">
        <v>19</v>
      </c>
      <c r="D17" s="18">
        <v>56973</v>
      </c>
      <c r="E17" s="19"/>
      <c r="F17" s="18">
        <v>15000</v>
      </c>
      <c r="G17" s="19"/>
      <c r="H17" s="20">
        <v>112</v>
      </c>
      <c r="I17" s="19"/>
      <c r="J17" s="135">
        <v>65.180000000000007</v>
      </c>
      <c r="K17" s="135">
        <v>50.22</v>
      </c>
    </row>
    <row r="18" spans="1:11">
      <c r="A18" s="115" t="s">
        <v>20</v>
      </c>
      <c r="B18" s="116"/>
      <c r="C18" s="13" t="s">
        <v>17</v>
      </c>
      <c r="D18" s="25">
        <f>D17</f>
        <v>56973</v>
      </c>
      <c r="E18" s="26"/>
      <c r="F18" s="25">
        <f>F17</f>
        <v>15000</v>
      </c>
      <c r="G18" s="26"/>
      <c r="H18" s="47">
        <f>H17</f>
        <v>112</v>
      </c>
      <c r="I18" s="26"/>
      <c r="J18" s="136">
        <f>SUM(J17:J17)</f>
        <v>65.180000000000007</v>
      </c>
      <c r="K18" s="136">
        <f>SUM(K17:K17)</f>
        <v>50.22</v>
      </c>
    </row>
    <row r="19" spans="1:11">
      <c r="A19" s="13" t="s">
        <v>25</v>
      </c>
      <c r="B19" s="42" t="s">
        <v>26</v>
      </c>
      <c r="C19" s="39"/>
      <c r="D19" s="46"/>
      <c r="E19" s="39"/>
      <c r="F19" s="46"/>
      <c r="G19" s="39"/>
      <c r="H19" s="39"/>
      <c r="I19" s="39"/>
      <c r="J19" s="39"/>
      <c r="K19" s="43"/>
    </row>
    <row r="20" spans="1:11">
      <c r="A20" s="16">
        <v>1</v>
      </c>
      <c r="B20" s="44" t="s">
        <v>29</v>
      </c>
      <c r="C20" s="17" t="s">
        <v>19</v>
      </c>
      <c r="D20" s="18">
        <v>66005</v>
      </c>
      <c r="E20" s="19"/>
      <c r="F20" s="18">
        <v>15000</v>
      </c>
      <c r="G20" s="19"/>
      <c r="H20" s="20">
        <v>112</v>
      </c>
      <c r="I20" s="19"/>
      <c r="J20" s="135">
        <v>50.28</v>
      </c>
      <c r="K20" s="135">
        <v>50.22</v>
      </c>
    </row>
    <row r="21" spans="1:11">
      <c r="A21" s="115" t="s">
        <v>20</v>
      </c>
      <c r="B21" s="116"/>
      <c r="C21" s="13" t="s">
        <v>17</v>
      </c>
      <c r="D21" s="25">
        <f>D20</f>
        <v>66005</v>
      </c>
      <c r="E21" s="26"/>
      <c r="F21" s="25">
        <f>F20</f>
        <v>15000</v>
      </c>
      <c r="G21" s="26"/>
      <c r="H21" s="47">
        <f>H20</f>
        <v>112</v>
      </c>
      <c r="I21" s="26"/>
      <c r="J21" s="136">
        <f>SUM(J20:J20)</f>
        <v>50.28</v>
      </c>
      <c r="K21" s="136">
        <f>SUM(K20:K20)</f>
        <v>50.22</v>
      </c>
    </row>
    <row r="22" spans="1:11">
      <c r="A22" s="13" t="s">
        <v>27</v>
      </c>
      <c r="B22" s="42" t="s">
        <v>31</v>
      </c>
      <c r="C22" s="39"/>
      <c r="D22" s="46"/>
      <c r="E22" s="39"/>
      <c r="F22" s="46"/>
      <c r="G22" s="39"/>
      <c r="H22" s="39"/>
      <c r="I22" s="39"/>
      <c r="J22" s="39"/>
      <c r="K22" s="43"/>
    </row>
    <row r="23" spans="1:11" ht="16.5" customHeight="1">
      <c r="A23" s="16">
        <v>1</v>
      </c>
      <c r="B23" s="44" t="s">
        <v>141</v>
      </c>
      <c r="C23" s="17" t="s">
        <v>19</v>
      </c>
      <c r="D23" s="18">
        <v>19578</v>
      </c>
      <c r="E23" s="19"/>
      <c r="F23" s="18">
        <v>0</v>
      </c>
      <c r="G23" s="19"/>
      <c r="H23" s="20">
        <v>24</v>
      </c>
      <c r="I23" s="19"/>
      <c r="J23" s="19">
        <v>7.19</v>
      </c>
      <c r="K23" s="19">
        <v>0</v>
      </c>
    </row>
    <row r="24" spans="1:11" ht="16.5" customHeight="1">
      <c r="A24" s="16">
        <v>2</v>
      </c>
      <c r="B24" s="44" t="s">
        <v>142</v>
      </c>
      <c r="C24" s="17" t="s">
        <v>19</v>
      </c>
      <c r="D24" s="18">
        <v>19578</v>
      </c>
      <c r="E24" s="19"/>
      <c r="F24" s="18">
        <v>0</v>
      </c>
      <c r="G24" s="19"/>
      <c r="H24" s="20">
        <v>24</v>
      </c>
      <c r="I24" s="19"/>
      <c r="J24" s="19">
        <v>7.19</v>
      </c>
      <c r="K24" s="19">
        <v>0</v>
      </c>
    </row>
    <row r="25" spans="1:11">
      <c r="A25" s="115" t="s">
        <v>20</v>
      </c>
      <c r="B25" s="116"/>
      <c r="C25" s="13">
        <v>8</v>
      </c>
      <c r="D25" s="25">
        <f>SUM(D23:D24)</f>
        <v>39156</v>
      </c>
      <c r="E25" s="26"/>
      <c r="F25" s="25">
        <f>SUM(F23:F24)</f>
        <v>0</v>
      </c>
      <c r="G25" s="26"/>
      <c r="H25" s="47">
        <f>SUM(H23:H24)</f>
        <v>48</v>
      </c>
      <c r="I25" s="26"/>
      <c r="J25" s="26">
        <f>SUM(J23:J24)</f>
        <v>14.38</v>
      </c>
      <c r="K25" s="26">
        <f>SUM(K23:K24)</f>
        <v>0</v>
      </c>
    </row>
    <row r="26" spans="1:11">
      <c r="A26" s="117" t="s">
        <v>32</v>
      </c>
      <c r="B26" s="118"/>
      <c r="C26" s="48"/>
      <c r="D26" s="21">
        <f>D25+D21+D18+D15</f>
        <v>190260.38</v>
      </c>
      <c r="E26" s="22"/>
      <c r="F26" s="21">
        <f>F25+F21+F18+F15</f>
        <v>35000</v>
      </c>
      <c r="G26" s="22"/>
      <c r="H26" s="21">
        <f>H25+H21+H18+H15</f>
        <v>304</v>
      </c>
      <c r="I26" s="22"/>
      <c r="J26" s="21">
        <f>J25+J21+J18+J15</f>
        <v>141.89000000000001</v>
      </c>
      <c r="K26" s="21">
        <f>K25+K21+K18+K15</f>
        <v>100.44</v>
      </c>
    </row>
    <row r="27" spans="1:11">
      <c r="A27" s="13">
        <v>3</v>
      </c>
      <c r="B27" s="42" t="s">
        <v>36</v>
      </c>
      <c r="C27" s="39"/>
      <c r="D27" s="46"/>
      <c r="E27" s="39"/>
      <c r="F27" s="46"/>
      <c r="G27" s="39"/>
      <c r="H27" s="39"/>
      <c r="I27" s="39"/>
      <c r="J27" s="39"/>
      <c r="K27" s="43"/>
    </row>
    <row r="28" spans="1:11" ht="33.75" customHeight="1">
      <c r="A28" s="16">
        <v>1</v>
      </c>
      <c r="B28" s="44" t="s">
        <v>99</v>
      </c>
      <c r="C28" s="17" t="s">
        <v>96</v>
      </c>
      <c r="D28" s="18">
        <v>600000</v>
      </c>
      <c r="E28" s="19"/>
      <c r="F28" s="18">
        <v>500000</v>
      </c>
      <c r="G28" s="19"/>
      <c r="H28" s="20">
        <v>237</v>
      </c>
      <c r="I28" s="19"/>
      <c r="J28" s="19">
        <v>55</v>
      </c>
      <c r="K28" s="19">
        <v>33</v>
      </c>
    </row>
    <row r="29" spans="1:11">
      <c r="A29" s="115" t="s">
        <v>20</v>
      </c>
      <c r="B29" s="116"/>
      <c r="C29" s="13" t="s">
        <v>17</v>
      </c>
      <c r="D29" s="25">
        <f>SUM(D28:D28)</f>
        <v>600000</v>
      </c>
      <c r="E29" s="26"/>
      <c r="F29" s="25">
        <f>SUM(F28:F28)</f>
        <v>500000</v>
      </c>
      <c r="G29" s="26"/>
      <c r="H29" s="25">
        <f>SUM(H28:H28)</f>
        <v>237</v>
      </c>
      <c r="I29" s="26"/>
      <c r="J29" s="25">
        <f>SUM(J28:J28)</f>
        <v>55</v>
      </c>
      <c r="K29" s="25">
        <f>SUM(K28:K28)</f>
        <v>33</v>
      </c>
    </row>
    <row r="30" spans="1:11">
      <c r="A30" s="13">
        <v>4</v>
      </c>
      <c r="B30" s="42" t="s">
        <v>54</v>
      </c>
      <c r="C30" s="39"/>
      <c r="D30" s="46"/>
      <c r="E30" s="39"/>
      <c r="F30" s="46"/>
      <c r="G30" s="39"/>
      <c r="H30" s="39"/>
      <c r="I30" s="39"/>
      <c r="J30" s="39"/>
      <c r="K30" s="43"/>
    </row>
    <row r="31" spans="1:11" ht="27.75" customHeight="1">
      <c r="A31" s="16">
        <v>1</v>
      </c>
      <c r="B31" s="44" t="s">
        <v>48</v>
      </c>
      <c r="C31" s="17" t="s">
        <v>96</v>
      </c>
      <c r="D31" s="18">
        <v>22156</v>
      </c>
      <c r="E31" s="19"/>
      <c r="F31" s="18">
        <v>20100</v>
      </c>
      <c r="G31" s="19"/>
      <c r="H31" s="20">
        <v>16</v>
      </c>
      <c r="I31" s="19"/>
      <c r="J31" s="19">
        <v>8</v>
      </c>
      <c r="K31" s="19">
        <v>0</v>
      </c>
    </row>
    <row r="32" spans="1:11" ht="27.75" customHeight="1">
      <c r="A32" s="16">
        <v>2</v>
      </c>
      <c r="B32" s="44" t="s">
        <v>49</v>
      </c>
      <c r="C32" s="17" t="s">
        <v>96</v>
      </c>
      <c r="D32" s="18">
        <v>22156</v>
      </c>
      <c r="E32" s="19"/>
      <c r="F32" s="18">
        <v>20100</v>
      </c>
      <c r="G32" s="19"/>
      <c r="H32" s="20">
        <v>16</v>
      </c>
      <c r="I32" s="19"/>
      <c r="J32" s="19">
        <v>8</v>
      </c>
      <c r="K32" s="19">
        <v>0</v>
      </c>
    </row>
    <row r="33" spans="1:11" ht="27.75" customHeight="1">
      <c r="A33" s="16">
        <v>3</v>
      </c>
      <c r="B33" s="44" t="s">
        <v>50</v>
      </c>
      <c r="C33" s="17" t="s">
        <v>96</v>
      </c>
      <c r="D33" s="18">
        <v>22156</v>
      </c>
      <c r="E33" s="19"/>
      <c r="F33" s="18">
        <v>20100</v>
      </c>
      <c r="G33" s="19"/>
      <c r="H33" s="20">
        <v>16</v>
      </c>
      <c r="I33" s="19"/>
      <c r="J33" s="19">
        <v>8</v>
      </c>
      <c r="K33" s="19">
        <v>0</v>
      </c>
    </row>
    <row r="34" spans="1:11" ht="27.75" customHeight="1">
      <c r="A34" s="16">
        <v>4</v>
      </c>
      <c r="B34" s="44" t="s">
        <v>51</v>
      </c>
      <c r="C34" s="17" t="s">
        <v>96</v>
      </c>
      <c r="D34" s="18">
        <v>22156</v>
      </c>
      <c r="E34" s="19"/>
      <c r="F34" s="18">
        <v>20100</v>
      </c>
      <c r="G34" s="19"/>
      <c r="H34" s="20">
        <v>16</v>
      </c>
      <c r="I34" s="19"/>
      <c r="J34" s="19">
        <v>8</v>
      </c>
      <c r="K34" s="19">
        <v>0</v>
      </c>
    </row>
    <row r="35" spans="1:11" ht="45.75" customHeight="1">
      <c r="A35" s="16">
        <v>5</v>
      </c>
      <c r="B35" s="44" t="s">
        <v>52</v>
      </c>
      <c r="C35" s="17" t="s">
        <v>96</v>
      </c>
      <c r="D35" s="18">
        <v>22156</v>
      </c>
      <c r="E35" s="19"/>
      <c r="F35" s="18">
        <v>20100</v>
      </c>
      <c r="G35" s="19"/>
      <c r="H35" s="20">
        <v>16</v>
      </c>
      <c r="I35" s="19"/>
      <c r="J35" s="19">
        <v>8</v>
      </c>
      <c r="K35" s="19">
        <v>0</v>
      </c>
    </row>
    <row r="36" spans="1:11" ht="47.25" customHeight="1">
      <c r="A36" s="16">
        <v>6</v>
      </c>
      <c r="B36" s="44" t="s">
        <v>53</v>
      </c>
      <c r="C36" s="17" t="s">
        <v>96</v>
      </c>
      <c r="D36" s="18">
        <v>22156</v>
      </c>
      <c r="E36" s="19"/>
      <c r="F36" s="18">
        <v>20100</v>
      </c>
      <c r="G36" s="19"/>
      <c r="H36" s="20">
        <v>16</v>
      </c>
      <c r="I36" s="19"/>
      <c r="J36" s="19">
        <v>8</v>
      </c>
      <c r="K36" s="19">
        <v>0</v>
      </c>
    </row>
    <row r="37" spans="1:11">
      <c r="A37" s="115" t="s">
        <v>20</v>
      </c>
      <c r="B37" s="116"/>
      <c r="C37" s="13" t="s">
        <v>17</v>
      </c>
      <c r="D37" s="25">
        <f>SUM(D31:D36)</f>
        <v>132936</v>
      </c>
      <c r="E37" s="26"/>
      <c r="F37" s="25">
        <f>SUM(F31:F36)</f>
        <v>120600</v>
      </c>
      <c r="G37" s="26"/>
      <c r="H37" s="25">
        <f>SUM(H31:H36)</f>
        <v>96</v>
      </c>
      <c r="I37" s="26"/>
      <c r="J37" s="25">
        <f>SUM(J31:J36)</f>
        <v>48</v>
      </c>
      <c r="K37" s="25">
        <f>SUM(K31:K36)</f>
        <v>0</v>
      </c>
    </row>
    <row r="38" spans="1:11">
      <c r="A38" s="13">
        <v>5</v>
      </c>
      <c r="B38" s="42" t="s">
        <v>37</v>
      </c>
      <c r="C38" s="39"/>
      <c r="D38" s="46"/>
      <c r="E38" s="39"/>
      <c r="F38" s="46"/>
      <c r="G38" s="39"/>
      <c r="H38" s="39"/>
      <c r="I38" s="39"/>
      <c r="J38" s="39"/>
      <c r="K38" s="43"/>
    </row>
    <row r="39" spans="1:11" ht="78" customHeight="1">
      <c r="A39" s="16">
        <v>1</v>
      </c>
      <c r="B39" s="44" t="s">
        <v>145</v>
      </c>
      <c r="C39" s="17" t="s">
        <v>96</v>
      </c>
      <c r="D39" s="18">
        <v>45231.99</v>
      </c>
      <c r="E39" s="19"/>
      <c r="F39" s="18">
        <v>9503.34</v>
      </c>
      <c r="G39" s="24"/>
      <c r="H39" s="24">
        <v>45.33</v>
      </c>
      <c r="I39" s="24"/>
      <c r="J39" s="24">
        <v>22</v>
      </c>
      <c r="K39" s="24">
        <v>0.45</v>
      </c>
    </row>
    <row r="40" spans="1:11" ht="77.25" customHeight="1">
      <c r="A40" s="16">
        <v>2</v>
      </c>
      <c r="B40" s="44" t="s">
        <v>144</v>
      </c>
      <c r="C40" s="17" t="s">
        <v>96</v>
      </c>
      <c r="D40" s="18">
        <v>36023.24</v>
      </c>
      <c r="E40" s="19"/>
      <c r="F40" s="18">
        <v>9503.24</v>
      </c>
      <c r="G40" s="24"/>
      <c r="H40" s="24">
        <v>47.69</v>
      </c>
      <c r="I40" s="24"/>
      <c r="J40" s="24">
        <v>22</v>
      </c>
      <c r="K40" s="24">
        <v>0.45</v>
      </c>
    </row>
    <row r="41" spans="1:11" ht="78" customHeight="1">
      <c r="A41" s="16">
        <v>3</v>
      </c>
      <c r="B41" s="44" t="s">
        <v>146</v>
      </c>
      <c r="C41" s="17" t="s">
        <v>96</v>
      </c>
      <c r="D41" s="18">
        <v>45231.99</v>
      </c>
      <c r="E41" s="19"/>
      <c r="F41" s="18">
        <v>9503.34</v>
      </c>
      <c r="G41" s="24"/>
      <c r="H41" s="24">
        <v>45.33</v>
      </c>
      <c r="I41" s="24"/>
      <c r="J41" s="24">
        <v>22</v>
      </c>
      <c r="K41" s="24">
        <v>0.45</v>
      </c>
    </row>
    <row r="42" spans="1:11" ht="72" customHeight="1">
      <c r="A42" s="16">
        <v>4</v>
      </c>
      <c r="B42" s="44" t="s">
        <v>147</v>
      </c>
      <c r="C42" s="17" t="s">
        <v>96</v>
      </c>
      <c r="D42" s="18">
        <v>36023.24</v>
      </c>
      <c r="E42" s="19"/>
      <c r="F42" s="18">
        <v>9503.24</v>
      </c>
      <c r="G42" s="24"/>
      <c r="H42" s="24">
        <v>47.69</v>
      </c>
      <c r="I42" s="24"/>
      <c r="J42" s="24">
        <v>22</v>
      </c>
      <c r="K42" s="24">
        <v>0.45</v>
      </c>
    </row>
    <row r="43" spans="1:11" ht="84" customHeight="1">
      <c r="A43" s="16">
        <v>5</v>
      </c>
      <c r="B43" s="44" t="s">
        <v>143</v>
      </c>
      <c r="C43" s="17" t="s">
        <v>96</v>
      </c>
      <c r="D43" s="18">
        <v>36023.24</v>
      </c>
      <c r="E43" s="19"/>
      <c r="F43" s="18">
        <v>9503.24</v>
      </c>
      <c r="G43" s="24"/>
      <c r="H43" s="24">
        <v>47.69</v>
      </c>
      <c r="I43" s="24"/>
      <c r="J43" s="24">
        <v>22</v>
      </c>
      <c r="K43" s="24">
        <v>0.45</v>
      </c>
    </row>
    <row r="44" spans="1:11">
      <c r="A44" s="115" t="s">
        <v>20</v>
      </c>
      <c r="B44" s="116"/>
      <c r="C44" s="13" t="s">
        <v>17</v>
      </c>
      <c r="D44" s="25">
        <f>SUM(D39:D43)</f>
        <v>198533.69999999998</v>
      </c>
      <c r="E44" s="26"/>
      <c r="F44" s="25">
        <f>SUM(F39:F43)</f>
        <v>47516.4</v>
      </c>
      <c r="G44" s="26"/>
      <c r="H44" s="25">
        <f>SUM(H39:H43)</f>
        <v>233.73</v>
      </c>
      <c r="I44" s="26"/>
      <c r="J44" s="25">
        <f>SUM(J39:J43)</f>
        <v>110</v>
      </c>
      <c r="K44" s="25">
        <f>SUM(K39:K43)</f>
        <v>2.25</v>
      </c>
    </row>
    <row r="45" spans="1:11">
      <c r="A45" s="13">
        <v>6</v>
      </c>
      <c r="B45" s="42" t="s">
        <v>76</v>
      </c>
      <c r="C45" s="39"/>
      <c r="D45" s="46"/>
      <c r="E45" s="39"/>
      <c r="F45" s="46"/>
      <c r="G45" s="39"/>
      <c r="H45" s="39"/>
      <c r="I45" s="39"/>
      <c r="J45" s="39"/>
      <c r="K45" s="43"/>
    </row>
    <row r="46" spans="1:11" ht="26.25" customHeight="1">
      <c r="A46" s="16">
        <v>1</v>
      </c>
      <c r="B46" s="44" t="s">
        <v>97</v>
      </c>
      <c r="C46" s="17" t="s">
        <v>96</v>
      </c>
      <c r="D46" s="18"/>
      <c r="E46" s="19"/>
      <c r="F46" s="18"/>
      <c r="G46" s="24"/>
      <c r="H46" s="24">
        <v>167</v>
      </c>
      <c r="I46" s="24"/>
      <c r="J46" s="24">
        <v>167</v>
      </c>
      <c r="K46" s="24">
        <v>0</v>
      </c>
    </row>
    <row r="47" spans="1:11" ht="26.25" customHeight="1">
      <c r="A47" s="16">
        <v>2</v>
      </c>
      <c r="B47" s="44" t="s">
        <v>98</v>
      </c>
      <c r="C47" s="17" t="s">
        <v>96</v>
      </c>
      <c r="D47" s="18"/>
      <c r="E47" s="19"/>
      <c r="F47" s="18"/>
      <c r="G47" s="24"/>
      <c r="H47" s="24">
        <v>167</v>
      </c>
      <c r="I47" s="24"/>
      <c r="J47" s="24"/>
      <c r="K47" s="24"/>
    </row>
    <row r="48" spans="1:11">
      <c r="A48" s="115" t="s">
        <v>20</v>
      </c>
      <c r="B48" s="116"/>
      <c r="C48" s="13" t="s">
        <v>17</v>
      </c>
      <c r="D48" s="25"/>
      <c r="E48" s="26"/>
      <c r="F48" s="25"/>
      <c r="G48" s="26"/>
      <c r="H48" s="25">
        <f>H47+H46</f>
        <v>334</v>
      </c>
      <c r="I48" s="26"/>
      <c r="J48" s="25">
        <f>J47+J46</f>
        <v>167</v>
      </c>
      <c r="K48" s="25">
        <f>K47+K46</f>
        <v>0</v>
      </c>
    </row>
    <row r="49" spans="1:11">
      <c r="A49" s="13">
        <v>7</v>
      </c>
      <c r="B49" s="42" t="s">
        <v>275</v>
      </c>
      <c r="C49" s="39"/>
      <c r="D49" s="46"/>
      <c r="E49" s="39"/>
      <c r="F49" s="46"/>
      <c r="G49" s="39"/>
      <c r="H49" s="39"/>
      <c r="I49" s="39"/>
      <c r="J49" s="39"/>
      <c r="K49" s="43"/>
    </row>
    <row r="50" spans="1:11" ht="26.25" customHeight="1">
      <c r="A50" s="16">
        <v>1</v>
      </c>
      <c r="B50" s="44" t="s">
        <v>276</v>
      </c>
      <c r="C50" s="17" t="s">
        <v>96</v>
      </c>
      <c r="D50" s="18"/>
      <c r="E50" s="19"/>
      <c r="F50" s="18"/>
      <c r="G50" s="24"/>
      <c r="H50" s="24">
        <v>167</v>
      </c>
      <c r="I50" s="24"/>
      <c r="J50" s="24"/>
      <c r="K50" s="24"/>
    </row>
    <row r="51" spans="1:11" ht="26.25" customHeight="1">
      <c r="A51" s="16">
        <v>2</v>
      </c>
      <c r="B51" s="44" t="s">
        <v>277</v>
      </c>
      <c r="C51" s="17" t="s">
        <v>96</v>
      </c>
      <c r="D51" s="18"/>
      <c r="E51" s="19"/>
      <c r="F51" s="18"/>
      <c r="G51" s="24"/>
      <c r="H51" s="24">
        <v>167</v>
      </c>
      <c r="I51" s="24"/>
      <c r="J51" s="24">
        <v>167</v>
      </c>
      <c r="K51" s="24"/>
    </row>
    <row r="52" spans="1:11">
      <c r="A52" s="115" t="s">
        <v>20</v>
      </c>
      <c r="B52" s="116"/>
      <c r="C52" s="13" t="s">
        <v>17</v>
      </c>
      <c r="D52" s="25">
        <f t="shared" ref="D50:D52" si="0">SUM(A52:C52)</f>
        <v>0</v>
      </c>
      <c r="E52" s="26"/>
      <c r="F52" s="25"/>
      <c r="G52" s="26"/>
      <c r="H52" s="25">
        <f>SUM(H50:H51)</f>
        <v>334</v>
      </c>
      <c r="I52" s="26"/>
      <c r="J52" s="25">
        <f>SUM(J50:J51)</f>
        <v>167</v>
      </c>
      <c r="K52" s="25">
        <f>SUM(K50:K51)</f>
        <v>0</v>
      </c>
    </row>
    <row r="53" spans="1:11">
      <c r="A53" s="117" t="s">
        <v>41</v>
      </c>
      <c r="B53" s="118"/>
      <c r="C53" s="48"/>
      <c r="D53" s="49">
        <f>D52+D48+D44+D37+D29+D26</f>
        <v>1121730.08</v>
      </c>
      <c r="E53" s="22"/>
      <c r="F53" s="49">
        <f>F52+F48+F44+F37+F29+F26</f>
        <v>703116.4</v>
      </c>
      <c r="G53" s="22"/>
      <c r="H53" s="49">
        <f>H52+H48+H44+H37+H29+H26</f>
        <v>1538.73</v>
      </c>
      <c r="I53" s="22"/>
      <c r="J53" s="49">
        <f>J52+J48+J44+J37+J29+J26</f>
        <v>688.89</v>
      </c>
      <c r="K53" s="49">
        <f>K52+K48+K44+K37+K29+K26</f>
        <v>135.69</v>
      </c>
    </row>
    <row r="54" spans="1:11">
      <c r="A54" s="34"/>
      <c r="B54" s="32"/>
      <c r="C54" s="32"/>
      <c r="D54" s="32"/>
      <c r="E54" s="32"/>
      <c r="F54" s="32"/>
      <c r="G54" s="32"/>
      <c r="H54" s="32"/>
      <c r="I54" s="32"/>
      <c r="J54" s="32"/>
      <c r="K54" s="32"/>
    </row>
    <row r="55" spans="1:11" s="52" customFormat="1" ht="18">
      <c r="A55" s="50"/>
      <c r="B55" s="51" t="s">
        <v>47</v>
      </c>
      <c r="C55" s="51"/>
      <c r="D55" s="51"/>
      <c r="E55" s="51"/>
      <c r="F55" s="51"/>
      <c r="G55" s="51"/>
      <c r="H55" s="51"/>
      <c r="I55" s="51"/>
      <c r="J55" s="51"/>
      <c r="K55" s="51"/>
    </row>
    <row r="56" spans="1:11" s="52" customFormat="1" ht="15" customHeight="1">
      <c r="A56" s="112" t="s">
        <v>30</v>
      </c>
      <c r="B56" s="112"/>
      <c r="D56" s="53" t="s">
        <v>33</v>
      </c>
      <c r="E56" s="51"/>
      <c r="F56" s="51"/>
      <c r="H56" s="51"/>
      <c r="I56" s="51"/>
      <c r="J56" s="51"/>
      <c r="K56" s="51"/>
    </row>
    <row r="57" spans="1:11" s="52" customFormat="1" ht="18">
      <c r="A57" s="50"/>
      <c r="B57" s="51"/>
      <c r="C57" s="51"/>
      <c r="D57" s="51"/>
      <c r="E57" s="51"/>
      <c r="F57" s="51"/>
      <c r="H57" s="51"/>
      <c r="I57" s="51"/>
      <c r="J57" s="51"/>
      <c r="K57" s="51"/>
    </row>
    <row r="58" spans="1:11" s="52" customFormat="1" ht="18">
      <c r="A58" s="54"/>
      <c r="B58" s="52" t="s">
        <v>34</v>
      </c>
      <c r="D58" s="52" t="s">
        <v>35</v>
      </c>
    </row>
    <row r="60" spans="1:11" ht="18.75">
      <c r="B60" s="76" t="s">
        <v>279</v>
      </c>
    </row>
    <row r="61" spans="1:11" ht="18.75">
      <c r="B61" s="76"/>
    </row>
    <row r="62" spans="1:11" ht="18.75">
      <c r="B62" s="76" t="s">
        <v>274</v>
      </c>
    </row>
  </sheetData>
  <mergeCells count="24">
    <mergeCell ref="A56:B56"/>
    <mergeCell ref="A1:B1"/>
    <mergeCell ref="A21:B21"/>
    <mergeCell ref="A2:B2"/>
    <mergeCell ref="A18:B18"/>
    <mergeCell ref="A25:B25"/>
    <mergeCell ref="A26:B26"/>
    <mergeCell ref="A5:B5"/>
    <mergeCell ref="A53:B53"/>
    <mergeCell ref="A29:B29"/>
    <mergeCell ref="A37:B37"/>
    <mergeCell ref="A44:B44"/>
    <mergeCell ref="A48:B48"/>
    <mergeCell ref="A52:B52"/>
    <mergeCell ref="H5:I5"/>
    <mergeCell ref="A15:B15"/>
    <mergeCell ref="H2:K2"/>
    <mergeCell ref="J3:K3"/>
    <mergeCell ref="A8:K8"/>
    <mergeCell ref="A10:A11"/>
    <mergeCell ref="B10:B11"/>
    <mergeCell ref="C10:C11"/>
    <mergeCell ref="F10:G10"/>
    <mergeCell ref="J6:K6"/>
  </mergeCells>
  <pageMargins left="0.27559055118110237" right="0.23622047244094491" top="0.27559055118110237" bottom="0.31496062992125984" header="0.31496062992125984" footer="0.31496062992125984"/>
  <pageSetup paperSize="9" scale="75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K41"/>
  <sheetViews>
    <sheetView view="pageBreakPreview" zoomScaleSheetLayoutView="100" workbookViewId="0">
      <selection activeCell="A8" sqref="A8:K8"/>
    </sheetView>
  </sheetViews>
  <sheetFormatPr defaultRowHeight="15"/>
  <cols>
    <col min="1" max="1" width="7" style="55" customWidth="1"/>
    <col min="2" max="2" width="28.28515625" style="33" customWidth="1"/>
    <col min="3" max="3" width="9.140625" style="33"/>
    <col min="4" max="4" width="12.42578125" style="33" bestFit="1" customWidth="1"/>
    <col min="5" max="5" width="9.140625" style="33"/>
    <col min="6" max="6" width="11" style="33" customWidth="1"/>
    <col min="7" max="16384" width="9.140625" style="33"/>
  </cols>
  <sheetData>
    <row r="1" spans="1:11" s="61" customFormat="1" ht="15.75">
      <c r="A1" s="120" t="s">
        <v>0</v>
      </c>
      <c r="B1" s="120"/>
      <c r="C1" s="77"/>
      <c r="D1" s="77"/>
      <c r="E1" s="77"/>
      <c r="F1" s="77"/>
      <c r="G1" s="77"/>
      <c r="H1" s="78" t="s">
        <v>1</v>
      </c>
      <c r="I1" s="77"/>
      <c r="J1" s="77"/>
      <c r="K1" s="77"/>
    </row>
    <row r="2" spans="1:11" s="61" customFormat="1" ht="15" customHeight="1">
      <c r="A2" s="121" t="s">
        <v>60</v>
      </c>
      <c r="B2" s="121"/>
      <c r="C2" s="77"/>
      <c r="D2" s="77"/>
      <c r="E2" s="77"/>
      <c r="F2" s="77"/>
      <c r="G2" s="77"/>
      <c r="H2" s="122" t="s">
        <v>58</v>
      </c>
      <c r="I2" s="122"/>
      <c r="J2" s="77"/>
      <c r="K2" s="77"/>
    </row>
    <row r="3" spans="1:11" s="61" customFormat="1" ht="15.75">
      <c r="A3" s="62"/>
      <c r="B3" s="63" t="s">
        <v>56</v>
      </c>
      <c r="C3" s="77"/>
      <c r="D3" s="77"/>
      <c r="E3" s="77"/>
      <c r="F3" s="77"/>
      <c r="G3" s="77"/>
      <c r="H3" s="64"/>
      <c r="I3" s="65"/>
      <c r="J3" s="119" t="s">
        <v>59</v>
      </c>
      <c r="K3" s="119"/>
    </row>
    <row r="4" spans="1:11" s="61" customFormat="1" ht="15.75">
      <c r="A4" s="66"/>
      <c r="B4" s="67"/>
      <c r="C4" s="77"/>
      <c r="D4" s="77"/>
      <c r="E4" s="77"/>
      <c r="F4" s="77"/>
      <c r="G4" s="77"/>
      <c r="H4" s="68"/>
      <c r="I4" s="69"/>
      <c r="J4" s="79"/>
      <c r="K4" s="79"/>
    </row>
    <row r="5" spans="1:11" s="61" customFormat="1" ht="15" customHeight="1">
      <c r="A5" s="121" t="s">
        <v>2</v>
      </c>
      <c r="B5" s="121"/>
      <c r="C5" s="77"/>
      <c r="D5" s="77"/>
      <c r="E5" s="77"/>
      <c r="F5" s="77"/>
      <c r="G5" s="77"/>
      <c r="H5" s="122"/>
      <c r="I5" s="122"/>
      <c r="J5" s="77"/>
      <c r="K5" s="77"/>
    </row>
    <row r="6" spans="1:11" s="61" customFormat="1" ht="15.75">
      <c r="A6" s="62"/>
      <c r="B6" s="70" t="s">
        <v>57</v>
      </c>
      <c r="C6" s="77"/>
      <c r="D6" s="77"/>
      <c r="E6" s="77"/>
      <c r="F6" s="77"/>
      <c r="G6" s="77"/>
      <c r="H6" s="68"/>
      <c r="I6" s="69"/>
      <c r="J6" s="119"/>
      <c r="K6" s="119"/>
    </row>
    <row r="7" spans="1:11">
      <c r="A7" s="34"/>
      <c r="B7" s="32"/>
      <c r="C7" s="32"/>
      <c r="D7" s="32"/>
      <c r="E7" s="32"/>
      <c r="F7" s="32"/>
      <c r="G7" s="32"/>
      <c r="H7" s="32"/>
      <c r="I7" s="32"/>
      <c r="J7" s="32"/>
      <c r="K7" s="32"/>
    </row>
    <row r="8" spans="1:11">
      <c r="A8" s="108" t="s">
        <v>61</v>
      </c>
      <c r="B8" s="108"/>
      <c r="C8" s="108"/>
      <c r="D8" s="108"/>
      <c r="E8" s="108"/>
      <c r="F8" s="108"/>
      <c r="G8" s="108"/>
      <c r="H8" s="108"/>
      <c r="I8" s="108"/>
      <c r="J8" s="108"/>
      <c r="K8" s="108"/>
    </row>
    <row r="9" spans="1:11">
      <c r="A9" s="34"/>
      <c r="B9" s="32"/>
      <c r="C9" s="32"/>
      <c r="D9" s="32"/>
      <c r="E9" s="32"/>
      <c r="F9" s="32"/>
      <c r="G9" s="32"/>
      <c r="H9" s="32"/>
      <c r="I9" s="32"/>
      <c r="J9" s="32"/>
      <c r="K9" s="32"/>
    </row>
    <row r="10" spans="1:11" ht="28.5" customHeight="1">
      <c r="A10" s="109" t="s">
        <v>3</v>
      </c>
      <c r="B10" s="109" t="s">
        <v>4</v>
      </c>
      <c r="C10" s="109" t="s">
        <v>5</v>
      </c>
      <c r="D10" s="35" t="s">
        <v>6</v>
      </c>
      <c r="E10" s="36"/>
      <c r="F10" s="111" t="s">
        <v>7</v>
      </c>
      <c r="G10" s="111"/>
      <c r="H10" s="35" t="s">
        <v>8</v>
      </c>
      <c r="I10" s="37"/>
      <c r="J10" s="37"/>
      <c r="K10" s="36"/>
    </row>
    <row r="11" spans="1:11" ht="78.75">
      <c r="A11" s="110"/>
      <c r="B11" s="110"/>
      <c r="C11" s="110"/>
      <c r="D11" s="57" t="s">
        <v>9</v>
      </c>
      <c r="E11" s="57" t="s">
        <v>10</v>
      </c>
      <c r="F11" s="56" t="s">
        <v>11</v>
      </c>
      <c r="G11" s="56" t="s">
        <v>12</v>
      </c>
      <c r="H11" s="57" t="s">
        <v>13</v>
      </c>
      <c r="I11" s="57" t="s">
        <v>14</v>
      </c>
      <c r="J11" s="57" t="s">
        <v>15</v>
      </c>
      <c r="K11" s="57" t="s">
        <v>16</v>
      </c>
    </row>
    <row r="37" spans="1:11">
      <c r="A37" s="34"/>
      <c r="B37" s="32"/>
      <c r="C37" s="32"/>
      <c r="D37" s="32"/>
      <c r="E37" s="32"/>
      <c r="F37" s="32"/>
      <c r="G37" s="32"/>
      <c r="H37" s="32"/>
      <c r="I37" s="32"/>
      <c r="J37" s="32"/>
      <c r="K37" s="32"/>
    </row>
    <row r="38" spans="1:11" s="52" customFormat="1" ht="18">
      <c r="A38" s="50"/>
      <c r="B38" s="51" t="s">
        <v>47</v>
      </c>
      <c r="C38" s="51"/>
      <c r="D38" s="51"/>
      <c r="E38" s="51"/>
      <c r="F38" s="51"/>
      <c r="G38" s="51"/>
      <c r="H38" s="51"/>
      <c r="I38" s="51"/>
      <c r="J38" s="51"/>
      <c r="K38" s="51"/>
    </row>
    <row r="39" spans="1:11" s="52" customFormat="1" ht="15" customHeight="1">
      <c r="A39" s="112" t="s">
        <v>30</v>
      </c>
      <c r="B39" s="112"/>
      <c r="D39" s="53" t="s">
        <v>33</v>
      </c>
      <c r="E39" s="51"/>
      <c r="F39" s="51"/>
      <c r="G39" s="51"/>
      <c r="H39" s="51"/>
      <c r="I39" s="51"/>
      <c r="J39" s="51"/>
      <c r="K39" s="51"/>
    </row>
    <row r="40" spans="1:11" s="52" customFormat="1" ht="18">
      <c r="A40" s="50"/>
      <c r="B40" s="51"/>
      <c r="C40" s="51"/>
      <c r="D40" s="51"/>
      <c r="E40" s="51"/>
      <c r="F40" s="51"/>
      <c r="G40" s="51"/>
      <c r="H40" s="51"/>
      <c r="I40" s="51"/>
      <c r="J40" s="51"/>
      <c r="K40" s="51"/>
    </row>
    <row r="41" spans="1:11" s="52" customFormat="1" ht="18">
      <c r="A41" s="54"/>
      <c r="B41" s="52" t="s">
        <v>34</v>
      </c>
      <c r="D41" s="52" t="s">
        <v>35</v>
      </c>
    </row>
  </sheetData>
  <mergeCells count="13">
    <mergeCell ref="A39:B39"/>
    <mergeCell ref="J6:K6"/>
    <mergeCell ref="A1:B1"/>
    <mergeCell ref="A2:B2"/>
    <mergeCell ref="H2:I2"/>
    <mergeCell ref="J3:K3"/>
    <mergeCell ref="A5:B5"/>
    <mergeCell ref="H5:I5"/>
    <mergeCell ref="A8:K8"/>
    <mergeCell ref="A10:A11"/>
    <mergeCell ref="B10:B11"/>
    <mergeCell ref="C10:C11"/>
    <mergeCell ref="F10:G10"/>
  </mergeCells>
  <pageMargins left="0.7" right="0.7" top="0.36" bottom="0.47" header="0.3" footer="0.3"/>
  <pageSetup paperSize="9" scale="70" orientation="portrait" verticalDpi="0" r:id="rId1"/>
  <rowBreaks count="1" manualBreakCount="1">
    <brk id="41" max="10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N216"/>
  <sheetViews>
    <sheetView view="pageBreakPreview" topLeftCell="A33" zoomScaleSheetLayoutView="100" workbookViewId="0">
      <selection activeCell="A49" sqref="A49:B49"/>
    </sheetView>
  </sheetViews>
  <sheetFormatPr defaultRowHeight="12"/>
  <cols>
    <col min="1" max="1" width="7" style="93" customWidth="1"/>
    <col min="2" max="2" width="28.28515625" style="88" customWidth="1"/>
    <col min="3" max="3" width="9.140625" style="93"/>
    <col min="4" max="4" width="12.42578125" style="94" bestFit="1" customWidth="1"/>
    <col min="5" max="5" width="9.140625" style="94"/>
    <col min="6" max="6" width="10.42578125" style="94" customWidth="1"/>
    <col min="7" max="9" width="9.140625" style="94"/>
    <col min="10" max="10" width="9.85546875" style="94" bestFit="1" customWidth="1"/>
    <col min="11" max="11" width="9.140625" style="94"/>
    <col min="12" max="13" width="9.140625" style="59"/>
    <col min="14" max="14" width="9.140625" style="60"/>
    <col min="15" max="16384" width="9.140625" style="59"/>
  </cols>
  <sheetData>
    <row r="1" spans="1:14" s="81" customFormat="1" ht="21" customHeight="1">
      <c r="A1" s="113" t="s">
        <v>0</v>
      </c>
      <c r="B1" s="113"/>
      <c r="C1" s="71"/>
      <c r="D1" s="71"/>
      <c r="E1" s="71"/>
      <c r="F1" s="71"/>
      <c r="G1" s="71"/>
      <c r="H1" s="72" t="s">
        <v>1</v>
      </c>
      <c r="I1" s="71"/>
      <c r="J1" s="71"/>
      <c r="K1" s="71"/>
    </row>
    <row r="2" spans="1:14" s="81" customFormat="1" ht="21" customHeight="1">
      <c r="A2" s="114" t="s">
        <v>60</v>
      </c>
      <c r="B2" s="114"/>
      <c r="C2" s="71"/>
      <c r="D2" s="71"/>
      <c r="E2" s="71"/>
      <c r="F2" s="71"/>
      <c r="G2" s="71"/>
      <c r="H2" s="106" t="s">
        <v>58</v>
      </c>
      <c r="I2" s="106"/>
      <c r="J2" s="106"/>
      <c r="K2" s="106"/>
    </row>
    <row r="3" spans="1:14" s="81" customFormat="1" ht="21" customHeight="1">
      <c r="A3" s="62"/>
      <c r="B3" s="63" t="s">
        <v>56</v>
      </c>
      <c r="C3" s="71"/>
      <c r="D3" s="71"/>
      <c r="E3" s="71"/>
      <c r="F3" s="71"/>
      <c r="G3" s="71"/>
      <c r="H3" s="64"/>
      <c r="I3" s="65"/>
      <c r="J3" s="107" t="s">
        <v>59</v>
      </c>
      <c r="K3" s="107"/>
    </row>
    <row r="4" spans="1:14" s="81" customFormat="1" ht="21" customHeight="1">
      <c r="A4" s="66"/>
      <c r="B4" s="67"/>
      <c r="C4" s="71"/>
      <c r="D4" s="71"/>
      <c r="E4" s="71"/>
      <c r="F4" s="71"/>
      <c r="G4" s="71"/>
      <c r="H4" s="68"/>
      <c r="I4" s="69"/>
      <c r="J4" s="100"/>
      <c r="K4" s="100"/>
    </row>
    <row r="5" spans="1:14" s="81" customFormat="1" ht="21" customHeight="1">
      <c r="A5" s="114" t="s">
        <v>2</v>
      </c>
      <c r="B5" s="114"/>
      <c r="C5" s="71"/>
      <c r="D5" s="71"/>
      <c r="E5" s="71"/>
      <c r="F5" s="71"/>
      <c r="G5" s="71"/>
      <c r="H5" s="106"/>
      <c r="I5" s="106"/>
      <c r="J5" s="71"/>
      <c r="K5" s="71"/>
    </row>
    <row r="6" spans="1:14" s="81" customFormat="1" ht="21" customHeight="1">
      <c r="A6" s="62"/>
      <c r="B6" s="70" t="s">
        <v>57</v>
      </c>
      <c r="C6" s="71"/>
      <c r="D6" s="71"/>
      <c r="E6" s="71"/>
      <c r="F6" s="71"/>
      <c r="G6" s="71"/>
      <c r="H6" s="68"/>
      <c r="I6" s="69"/>
      <c r="J6" s="107"/>
      <c r="K6" s="107"/>
    </row>
    <row r="7" spans="1:14" s="82" customFormat="1" ht="15" customHeight="1">
      <c r="A7" s="123"/>
      <c r="B7" s="123"/>
      <c r="C7" s="1"/>
      <c r="D7" s="2"/>
      <c r="E7" s="2"/>
      <c r="F7" s="2"/>
      <c r="G7" s="2"/>
      <c r="H7" s="2"/>
      <c r="I7" s="2"/>
      <c r="J7" s="2"/>
      <c r="K7" s="2"/>
      <c r="N7" s="83"/>
    </row>
    <row r="8" spans="1:14" s="82" customFormat="1" ht="12.75">
      <c r="A8" s="3"/>
      <c r="B8" s="4"/>
      <c r="C8" s="1"/>
      <c r="D8" s="2"/>
      <c r="E8" s="2"/>
      <c r="F8" s="2"/>
      <c r="G8" s="2"/>
      <c r="H8" s="2"/>
      <c r="I8" s="2"/>
      <c r="J8" s="2"/>
      <c r="K8" s="2"/>
      <c r="N8" s="83"/>
    </row>
    <row r="9" spans="1:14">
      <c r="A9" s="5"/>
      <c r="B9" s="6"/>
      <c r="C9" s="7"/>
      <c r="D9" s="8"/>
      <c r="E9" s="8"/>
      <c r="F9" s="8"/>
      <c r="G9" s="8"/>
      <c r="H9" s="8"/>
      <c r="I9" s="8"/>
      <c r="J9" s="8"/>
      <c r="K9" s="8"/>
    </row>
    <row r="10" spans="1:14" s="84" customFormat="1" ht="15.75">
      <c r="A10" s="124" t="s">
        <v>139</v>
      </c>
      <c r="B10" s="124"/>
      <c r="C10" s="124"/>
      <c r="D10" s="124"/>
      <c r="E10" s="124"/>
      <c r="F10" s="124"/>
      <c r="G10" s="124"/>
      <c r="H10" s="124"/>
      <c r="I10" s="124"/>
      <c r="J10" s="124"/>
      <c r="K10" s="124"/>
      <c r="N10" s="85"/>
    </row>
    <row r="11" spans="1:14">
      <c r="A11" s="7"/>
      <c r="B11" s="9"/>
      <c r="C11" s="7"/>
      <c r="D11" s="8"/>
      <c r="E11" s="8"/>
      <c r="F11" s="8"/>
      <c r="G11" s="8"/>
      <c r="H11" s="8"/>
      <c r="I11" s="8"/>
      <c r="J11" s="8"/>
      <c r="K11" s="8"/>
    </row>
    <row r="12" spans="1:14" ht="23.25" customHeight="1">
      <c r="A12" s="125" t="s">
        <v>3</v>
      </c>
      <c r="B12" s="125" t="s">
        <v>4</v>
      </c>
      <c r="C12" s="125" t="s">
        <v>5</v>
      </c>
      <c r="D12" s="128" t="s">
        <v>6</v>
      </c>
      <c r="E12" s="130"/>
      <c r="F12" s="127" t="s">
        <v>7</v>
      </c>
      <c r="G12" s="127"/>
      <c r="H12" s="128" t="s">
        <v>8</v>
      </c>
      <c r="I12" s="129"/>
      <c r="J12" s="129"/>
      <c r="K12" s="130"/>
    </row>
    <row r="13" spans="1:14" ht="84">
      <c r="A13" s="126"/>
      <c r="B13" s="126"/>
      <c r="C13" s="126"/>
      <c r="D13" s="104" t="s">
        <v>9</v>
      </c>
      <c r="E13" s="104" t="s">
        <v>10</v>
      </c>
      <c r="F13" s="103" t="s">
        <v>11</v>
      </c>
      <c r="G13" s="103" t="s">
        <v>12</v>
      </c>
      <c r="H13" s="104" t="s">
        <v>13</v>
      </c>
      <c r="I13" s="104" t="s">
        <v>14</v>
      </c>
      <c r="J13" s="104" t="s">
        <v>15</v>
      </c>
      <c r="K13" s="104" t="s">
        <v>16</v>
      </c>
    </row>
    <row r="14" spans="1:14">
      <c r="A14" s="10" t="s">
        <v>18</v>
      </c>
      <c r="B14" s="140" t="s">
        <v>39</v>
      </c>
      <c r="C14" s="11"/>
      <c r="D14" s="141"/>
      <c r="E14" s="142"/>
      <c r="F14" s="23"/>
      <c r="G14" s="12"/>
      <c r="H14" s="142"/>
      <c r="I14" s="142"/>
      <c r="J14" s="142"/>
      <c r="K14" s="105"/>
    </row>
    <row r="15" spans="1:14">
      <c r="A15" s="13" t="s">
        <v>21</v>
      </c>
      <c r="B15" s="14" t="s">
        <v>44</v>
      </c>
      <c r="C15" s="11"/>
      <c r="D15" s="23"/>
      <c r="E15" s="12"/>
      <c r="F15" s="23"/>
      <c r="G15" s="12"/>
      <c r="H15" s="12"/>
      <c r="I15" s="12"/>
      <c r="J15" s="12"/>
      <c r="K15" s="15"/>
    </row>
    <row r="16" spans="1:14" ht="36.75" customHeight="1">
      <c r="A16" s="16">
        <v>1</v>
      </c>
      <c r="B16" s="143" t="s">
        <v>122</v>
      </c>
      <c r="C16" s="17" t="s">
        <v>100</v>
      </c>
      <c r="D16" s="18">
        <v>21537</v>
      </c>
      <c r="E16" s="19"/>
      <c r="F16" s="18">
        <v>0</v>
      </c>
      <c r="G16" s="19"/>
      <c r="H16" s="24">
        <f>D16*0.002</f>
        <v>43.073999999999998</v>
      </c>
      <c r="I16" s="24"/>
      <c r="J16" s="24">
        <f>H16</f>
        <v>43.073999999999998</v>
      </c>
      <c r="K16" s="24">
        <v>0</v>
      </c>
      <c r="N16" s="144"/>
    </row>
    <row r="17" spans="1:14" ht="36.75" customHeight="1">
      <c r="A17" s="16">
        <v>2</v>
      </c>
      <c r="B17" s="143" t="s">
        <v>123</v>
      </c>
      <c r="C17" s="17" t="s">
        <v>101</v>
      </c>
      <c r="D17" s="18">
        <v>8800</v>
      </c>
      <c r="E17" s="19"/>
      <c r="F17" s="18">
        <v>0</v>
      </c>
      <c r="G17" s="19"/>
      <c r="H17" s="24">
        <f t="shared" ref="H17:H28" si="0">D17*0.002</f>
        <v>17.600000000000001</v>
      </c>
      <c r="I17" s="24"/>
      <c r="J17" s="24">
        <f t="shared" ref="J17:J28" si="1">H17</f>
        <v>17.600000000000001</v>
      </c>
      <c r="K17" s="24">
        <v>0</v>
      </c>
      <c r="N17" s="144"/>
    </row>
    <row r="18" spans="1:14" ht="36.75" customHeight="1">
      <c r="A18" s="16">
        <v>3</v>
      </c>
      <c r="B18" s="143" t="s">
        <v>124</v>
      </c>
      <c r="C18" s="17" t="s">
        <v>102</v>
      </c>
      <c r="D18" s="18">
        <v>4000</v>
      </c>
      <c r="E18" s="19"/>
      <c r="F18" s="18">
        <v>0</v>
      </c>
      <c r="G18" s="19"/>
      <c r="H18" s="24">
        <f t="shared" si="0"/>
        <v>8</v>
      </c>
      <c r="I18" s="24"/>
      <c r="J18" s="24">
        <f t="shared" si="1"/>
        <v>8</v>
      </c>
      <c r="K18" s="24">
        <v>0</v>
      </c>
      <c r="N18" s="144"/>
    </row>
    <row r="19" spans="1:14" ht="36.75" customHeight="1">
      <c r="A19" s="16">
        <v>4</v>
      </c>
      <c r="B19" s="143" t="s">
        <v>125</v>
      </c>
      <c r="C19" s="17" t="s">
        <v>103</v>
      </c>
      <c r="D19" s="18">
        <v>5400</v>
      </c>
      <c r="E19" s="19"/>
      <c r="F19" s="18">
        <v>0</v>
      </c>
      <c r="G19" s="19"/>
      <c r="H19" s="24">
        <f t="shared" si="0"/>
        <v>10.8</v>
      </c>
      <c r="I19" s="24"/>
      <c r="J19" s="24">
        <f t="shared" si="1"/>
        <v>10.8</v>
      </c>
      <c r="K19" s="24">
        <v>0</v>
      </c>
      <c r="N19" s="144"/>
    </row>
    <row r="20" spans="1:14" ht="36.75" customHeight="1">
      <c r="A20" s="16">
        <v>5</v>
      </c>
      <c r="B20" s="143" t="s">
        <v>126</v>
      </c>
      <c r="C20" s="17" t="s">
        <v>104</v>
      </c>
      <c r="D20" s="18">
        <v>11200</v>
      </c>
      <c r="E20" s="19"/>
      <c r="F20" s="18">
        <v>0</v>
      </c>
      <c r="G20" s="19"/>
      <c r="H20" s="24">
        <f t="shared" si="0"/>
        <v>22.400000000000002</v>
      </c>
      <c r="I20" s="24"/>
      <c r="J20" s="24">
        <f t="shared" si="1"/>
        <v>22.400000000000002</v>
      </c>
      <c r="K20" s="24">
        <v>0</v>
      </c>
      <c r="N20" s="144"/>
    </row>
    <row r="21" spans="1:14" ht="36.75" customHeight="1">
      <c r="A21" s="16">
        <v>6</v>
      </c>
      <c r="B21" s="143" t="s">
        <v>127</v>
      </c>
      <c r="C21" s="17" t="s">
        <v>105</v>
      </c>
      <c r="D21" s="18">
        <v>4900</v>
      </c>
      <c r="E21" s="19"/>
      <c r="F21" s="18">
        <v>0</v>
      </c>
      <c r="G21" s="19"/>
      <c r="H21" s="24">
        <f t="shared" si="0"/>
        <v>9.8000000000000007</v>
      </c>
      <c r="I21" s="24"/>
      <c r="J21" s="24">
        <f t="shared" si="1"/>
        <v>9.8000000000000007</v>
      </c>
      <c r="K21" s="24">
        <v>0</v>
      </c>
      <c r="N21" s="144"/>
    </row>
    <row r="22" spans="1:14" ht="36.75" customHeight="1">
      <c r="A22" s="16">
        <v>7</v>
      </c>
      <c r="B22" s="143" t="s">
        <v>128</v>
      </c>
      <c r="C22" s="17" t="s">
        <v>106</v>
      </c>
      <c r="D22" s="18">
        <f>590*2</f>
        <v>1180</v>
      </c>
      <c r="E22" s="19"/>
      <c r="F22" s="18">
        <v>0</v>
      </c>
      <c r="G22" s="19"/>
      <c r="H22" s="24">
        <f t="shared" si="0"/>
        <v>2.36</v>
      </c>
      <c r="I22" s="24"/>
      <c r="J22" s="24">
        <f t="shared" si="1"/>
        <v>2.36</v>
      </c>
      <c r="K22" s="24">
        <v>0</v>
      </c>
      <c r="N22" s="144"/>
    </row>
    <row r="23" spans="1:14" ht="36.75" customHeight="1">
      <c r="A23" s="16">
        <v>8</v>
      </c>
      <c r="B23" s="143" t="s">
        <v>129</v>
      </c>
      <c r="C23" s="17" t="s">
        <v>107</v>
      </c>
      <c r="D23" s="18">
        <v>6000</v>
      </c>
      <c r="E23" s="19"/>
      <c r="F23" s="18">
        <v>0</v>
      </c>
      <c r="G23" s="19"/>
      <c r="H23" s="24">
        <f t="shared" si="0"/>
        <v>12</v>
      </c>
      <c r="I23" s="24"/>
      <c r="J23" s="24">
        <f t="shared" si="1"/>
        <v>12</v>
      </c>
      <c r="K23" s="24">
        <v>0</v>
      </c>
      <c r="N23" s="145"/>
    </row>
    <row r="24" spans="1:14" ht="36.75" customHeight="1">
      <c r="A24" s="16">
        <v>9</v>
      </c>
      <c r="B24" s="146" t="s">
        <v>130</v>
      </c>
      <c r="C24" s="17" t="s">
        <v>108</v>
      </c>
      <c r="D24" s="18">
        <v>1800</v>
      </c>
      <c r="E24" s="19"/>
      <c r="F24" s="18">
        <v>0</v>
      </c>
      <c r="G24" s="19"/>
      <c r="H24" s="24">
        <f t="shared" si="0"/>
        <v>3.6</v>
      </c>
      <c r="I24" s="24"/>
      <c r="J24" s="24">
        <f t="shared" si="1"/>
        <v>3.6</v>
      </c>
      <c r="K24" s="24">
        <v>0</v>
      </c>
      <c r="N24" s="147"/>
    </row>
    <row r="25" spans="1:14" ht="36.75" customHeight="1">
      <c r="A25" s="16">
        <v>10</v>
      </c>
      <c r="B25" s="146" t="s">
        <v>131</v>
      </c>
      <c r="C25" s="17" t="s">
        <v>109</v>
      </c>
      <c r="D25" s="18">
        <f>1530*2</f>
        <v>3060</v>
      </c>
      <c r="E25" s="19"/>
      <c r="F25" s="18">
        <v>0</v>
      </c>
      <c r="G25" s="19"/>
      <c r="H25" s="24">
        <f t="shared" si="0"/>
        <v>6.12</v>
      </c>
      <c r="I25" s="24"/>
      <c r="J25" s="24">
        <f t="shared" si="1"/>
        <v>6.12</v>
      </c>
      <c r="K25" s="24">
        <v>0</v>
      </c>
      <c r="N25" s="147"/>
    </row>
    <row r="26" spans="1:14" ht="36.75" customHeight="1">
      <c r="A26" s="16">
        <v>11</v>
      </c>
      <c r="B26" s="146" t="s">
        <v>132</v>
      </c>
      <c r="C26" s="17" t="s">
        <v>107</v>
      </c>
      <c r="D26" s="18">
        <v>6000</v>
      </c>
      <c r="E26" s="19"/>
      <c r="F26" s="18">
        <v>0</v>
      </c>
      <c r="G26" s="19"/>
      <c r="H26" s="24">
        <f t="shared" si="0"/>
        <v>12</v>
      </c>
      <c r="I26" s="24"/>
      <c r="J26" s="24">
        <f t="shared" si="1"/>
        <v>12</v>
      </c>
      <c r="K26" s="24">
        <v>0</v>
      </c>
      <c r="N26" s="147"/>
    </row>
    <row r="27" spans="1:14" ht="36.75" customHeight="1">
      <c r="A27" s="16">
        <v>12</v>
      </c>
      <c r="B27" s="143" t="s">
        <v>133</v>
      </c>
      <c r="C27" s="17" t="s">
        <v>110</v>
      </c>
      <c r="D27" s="18">
        <v>3600</v>
      </c>
      <c r="E27" s="19"/>
      <c r="F27" s="18">
        <v>0</v>
      </c>
      <c r="G27" s="19"/>
      <c r="H27" s="24">
        <f t="shared" ref="H27" si="2">D27*0.002</f>
        <v>7.2</v>
      </c>
      <c r="I27" s="24"/>
      <c r="J27" s="24">
        <f t="shared" ref="J27" si="3">H27</f>
        <v>7.2</v>
      </c>
      <c r="K27" s="24">
        <v>0</v>
      </c>
      <c r="N27" s="145"/>
    </row>
    <row r="28" spans="1:14" ht="36.75" customHeight="1">
      <c r="A28" s="16">
        <v>13</v>
      </c>
      <c r="B28" s="143" t="s">
        <v>134</v>
      </c>
      <c r="C28" s="17" t="s">
        <v>111</v>
      </c>
      <c r="D28" s="18">
        <v>8893</v>
      </c>
      <c r="E28" s="19"/>
      <c r="F28" s="18">
        <v>0</v>
      </c>
      <c r="G28" s="19"/>
      <c r="H28" s="24">
        <f t="shared" si="0"/>
        <v>17.786000000000001</v>
      </c>
      <c r="I28" s="24"/>
      <c r="J28" s="24">
        <f t="shared" si="1"/>
        <v>17.786000000000001</v>
      </c>
      <c r="K28" s="24">
        <v>0</v>
      </c>
      <c r="N28" s="145"/>
    </row>
    <row r="29" spans="1:14" ht="36.75" customHeight="1">
      <c r="A29" s="16">
        <v>14</v>
      </c>
      <c r="B29" s="143" t="s">
        <v>135</v>
      </c>
      <c r="C29" s="17" t="s">
        <v>111</v>
      </c>
      <c r="D29" s="18">
        <v>8893</v>
      </c>
      <c r="E29" s="19"/>
      <c r="F29" s="18">
        <v>0</v>
      </c>
      <c r="G29" s="19"/>
      <c r="H29" s="24">
        <f t="shared" ref="H29" si="4">D29*0.002</f>
        <v>17.786000000000001</v>
      </c>
      <c r="I29" s="24"/>
      <c r="J29" s="24">
        <f t="shared" ref="J29" si="5">H29</f>
        <v>17.786000000000001</v>
      </c>
      <c r="K29" s="24">
        <v>0</v>
      </c>
      <c r="N29" s="145"/>
    </row>
    <row r="30" spans="1:14" ht="22.5" customHeight="1">
      <c r="A30" s="115" t="s">
        <v>20</v>
      </c>
      <c r="B30" s="116"/>
      <c r="C30" s="13">
        <v>12</v>
      </c>
      <c r="D30" s="25">
        <f>SUM(D16:D28)</f>
        <v>86370</v>
      </c>
      <c r="E30" s="26"/>
      <c r="F30" s="25">
        <f>SUM(F16:F28)</f>
        <v>0</v>
      </c>
      <c r="G30" s="26"/>
      <c r="H30" s="25">
        <f>SUM(H16:H28)</f>
        <v>172.74</v>
      </c>
      <c r="I30" s="26"/>
      <c r="J30" s="25">
        <f>SUM(J16:J28)</f>
        <v>172.74</v>
      </c>
      <c r="K30" s="25">
        <f>SUM(K16:K28)</f>
        <v>0</v>
      </c>
    </row>
    <row r="31" spans="1:14">
      <c r="A31" s="13" t="s">
        <v>40</v>
      </c>
      <c r="B31" s="14" t="s">
        <v>112</v>
      </c>
      <c r="C31" s="11"/>
      <c r="D31" s="23"/>
      <c r="E31" s="12"/>
      <c r="F31" s="23"/>
      <c r="G31" s="12"/>
      <c r="H31" s="12"/>
      <c r="I31" s="12"/>
      <c r="J31" s="12"/>
      <c r="K31" s="15"/>
    </row>
    <row r="32" spans="1:14" ht="31.5" customHeight="1">
      <c r="A32" s="16">
        <v>1</v>
      </c>
      <c r="B32" s="148" t="s">
        <v>114</v>
      </c>
      <c r="C32" s="17" t="s">
        <v>19</v>
      </c>
      <c r="D32" s="18"/>
      <c r="E32" s="19"/>
      <c r="F32" s="18"/>
      <c r="G32" s="19"/>
      <c r="H32" s="24">
        <v>8</v>
      </c>
      <c r="I32" s="24"/>
      <c r="J32" s="24">
        <v>3.56</v>
      </c>
      <c r="K32" s="24">
        <v>0</v>
      </c>
      <c r="N32" s="144"/>
    </row>
    <row r="33" spans="1:14" ht="23.25" customHeight="1">
      <c r="A33" s="16">
        <v>2</v>
      </c>
      <c r="B33" s="148" t="s">
        <v>115</v>
      </c>
      <c r="C33" s="17" t="s">
        <v>19</v>
      </c>
      <c r="D33" s="18"/>
      <c r="E33" s="19"/>
      <c r="F33" s="18"/>
      <c r="G33" s="19"/>
      <c r="H33" s="24">
        <v>8</v>
      </c>
      <c r="I33" s="24"/>
      <c r="J33" s="24">
        <v>3.56</v>
      </c>
      <c r="K33" s="24">
        <v>0</v>
      </c>
      <c r="N33" s="144"/>
    </row>
    <row r="34" spans="1:14" ht="31.5" customHeight="1">
      <c r="A34" s="16">
        <v>3</v>
      </c>
      <c r="B34" s="148" t="s">
        <v>116</v>
      </c>
      <c r="C34" s="17" t="s">
        <v>19</v>
      </c>
      <c r="D34" s="18"/>
      <c r="E34" s="19"/>
      <c r="F34" s="18"/>
      <c r="G34" s="19"/>
      <c r="H34" s="24">
        <v>8</v>
      </c>
      <c r="I34" s="24"/>
      <c r="J34" s="24">
        <v>3.56</v>
      </c>
      <c r="K34" s="24">
        <v>0</v>
      </c>
      <c r="N34" s="144"/>
    </row>
    <row r="35" spans="1:14" ht="39.75" customHeight="1">
      <c r="A35" s="16">
        <v>4</v>
      </c>
      <c r="B35" s="148" t="s">
        <v>117</v>
      </c>
      <c r="C35" s="17" t="s">
        <v>19</v>
      </c>
      <c r="D35" s="18"/>
      <c r="E35" s="19"/>
      <c r="F35" s="18"/>
      <c r="G35" s="19"/>
      <c r="H35" s="24">
        <v>8</v>
      </c>
      <c r="I35" s="24"/>
      <c r="J35" s="24">
        <v>3.56</v>
      </c>
      <c r="K35" s="24">
        <v>0</v>
      </c>
      <c r="N35" s="144"/>
    </row>
    <row r="36" spans="1:14" ht="31.5" customHeight="1">
      <c r="A36" s="16">
        <v>5</v>
      </c>
      <c r="B36" s="148" t="s">
        <v>118</v>
      </c>
      <c r="C36" s="17" t="s">
        <v>19</v>
      </c>
      <c r="D36" s="18"/>
      <c r="E36" s="19"/>
      <c r="F36" s="18"/>
      <c r="G36" s="19"/>
      <c r="H36" s="24">
        <v>8</v>
      </c>
      <c r="I36" s="24"/>
      <c r="J36" s="24">
        <v>3.56</v>
      </c>
      <c r="K36" s="24">
        <v>0</v>
      </c>
      <c r="N36" s="144"/>
    </row>
    <row r="37" spans="1:14" ht="21.75" customHeight="1">
      <c r="A37" s="16">
        <v>6</v>
      </c>
      <c r="B37" s="148" t="s">
        <v>271</v>
      </c>
      <c r="C37" s="17" t="s">
        <v>19</v>
      </c>
      <c r="D37" s="18"/>
      <c r="E37" s="19"/>
      <c r="F37" s="18"/>
      <c r="G37" s="19"/>
      <c r="H37" s="24">
        <v>8</v>
      </c>
      <c r="I37" s="24"/>
      <c r="J37" s="24">
        <v>3.56</v>
      </c>
      <c r="K37" s="24">
        <v>0</v>
      </c>
      <c r="N37" s="144"/>
    </row>
    <row r="38" spans="1:14" ht="31.5" customHeight="1">
      <c r="A38" s="16">
        <v>7</v>
      </c>
      <c r="B38" s="148" t="s">
        <v>272</v>
      </c>
      <c r="C38" s="17" t="s">
        <v>19</v>
      </c>
      <c r="D38" s="18">
        <v>25000</v>
      </c>
      <c r="E38" s="19"/>
      <c r="F38" s="18">
        <v>0</v>
      </c>
      <c r="G38" s="19"/>
      <c r="H38" s="24">
        <v>8</v>
      </c>
      <c r="I38" s="24"/>
      <c r="J38" s="24">
        <v>3.56</v>
      </c>
      <c r="K38" s="24">
        <v>0</v>
      </c>
      <c r="N38" s="144"/>
    </row>
    <row r="39" spans="1:14" ht="30.75" customHeight="1">
      <c r="A39" s="16">
        <v>8</v>
      </c>
      <c r="B39" s="148" t="s">
        <v>273</v>
      </c>
      <c r="C39" s="17" t="s">
        <v>19</v>
      </c>
      <c r="D39" s="18">
        <v>25000</v>
      </c>
      <c r="E39" s="19"/>
      <c r="F39" s="18">
        <v>0</v>
      </c>
      <c r="G39" s="19"/>
      <c r="H39" s="24">
        <v>8</v>
      </c>
      <c r="I39" s="24"/>
      <c r="J39" s="24">
        <v>3.56</v>
      </c>
      <c r="K39" s="24">
        <v>0</v>
      </c>
      <c r="N39" s="144"/>
    </row>
    <row r="40" spans="1:14" ht="31.5" customHeight="1">
      <c r="A40" s="16">
        <v>9</v>
      </c>
      <c r="B40" s="148" t="s">
        <v>278</v>
      </c>
      <c r="C40" s="17" t="s">
        <v>19</v>
      </c>
      <c r="D40" s="18"/>
      <c r="E40" s="19"/>
      <c r="F40" s="18"/>
      <c r="G40" s="19"/>
      <c r="H40" s="24">
        <v>8</v>
      </c>
      <c r="I40" s="24"/>
      <c r="J40" s="24">
        <v>3.56</v>
      </c>
      <c r="K40" s="24">
        <v>0</v>
      </c>
      <c r="N40" s="144"/>
    </row>
    <row r="41" spans="1:14" ht="24" customHeight="1">
      <c r="A41" s="115" t="s">
        <v>20</v>
      </c>
      <c r="B41" s="116"/>
      <c r="C41" s="13"/>
      <c r="D41" s="25">
        <f>SUM(D32:D39)</f>
        <v>50000</v>
      </c>
      <c r="E41" s="26"/>
      <c r="F41" s="25">
        <f>SUM(F32:F39)</f>
        <v>0</v>
      </c>
      <c r="G41" s="26"/>
      <c r="H41" s="25">
        <f>SUM(H32:H39)</f>
        <v>64</v>
      </c>
      <c r="I41" s="26"/>
      <c r="J41" s="25">
        <f>SUM(J32:J39)</f>
        <v>28.479999999999997</v>
      </c>
      <c r="K41" s="25">
        <f>SUM(K32:K39)</f>
        <v>0</v>
      </c>
    </row>
    <row r="42" spans="1:14">
      <c r="A42" s="27" t="s">
        <v>46</v>
      </c>
      <c r="B42" s="14" t="s">
        <v>45</v>
      </c>
      <c r="C42" s="11"/>
      <c r="D42" s="23"/>
      <c r="E42" s="12"/>
      <c r="F42" s="23"/>
      <c r="G42" s="12"/>
      <c r="H42" s="12"/>
      <c r="I42" s="12"/>
      <c r="J42" s="12"/>
      <c r="K42" s="15"/>
    </row>
    <row r="43" spans="1:14" ht="24.75" customHeight="1">
      <c r="A43" s="16">
        <v>1</v>
      </c>
      <c r="B43" s="143" t="s">
        <v>119</v>
      </c>
      <c r="C43" s="17">
        <v>190</v>
      </c>
      <c r="D43" s="18">
        <v>12800</v>
      </c>
      <c r="E43" s="19"/>
      <c r="F43" s="18">
        <v>0</v>
      </c>
      <c r="G43" s="24"/>
      <c r="H43" s="24">
        <f>D43*0.003</f>
        <v>38.4</v>
      </c>
      <c r="I43" s="24"/>
      <c r="J43" s="24">
        <f>H43/2</f>
        <v>19.2</v>
      </c>
      <c r="K43" s="24">
        <v>0</v>
      </c>
      <c r="N43" s="144"/>
    </row>
    <row r="44" spans="1:14" ht="24.75" customHeight="1">
      <c r="A44" s="16">
        <v>2</v>
      </c>
      <c r="B44" s="143" t="s">
        <v>120</v>
      </c>
      <c r="C44" s="17">
        <v>96</v>
      </c>
      <c r="D44" s="18">
        <v>11440</v>
      </c>
      <c r="E44" s="19"/>
      <c r="F44" s="18">
        <v>0</v>
      </c>
      <c r="G44" s="24"/>
      <c r="H44" s="24">
        <f t="shared" ref="H44:H45" si="6">D44*0.003</f>
        <v>34.32</v>
      </c>
      <c r="I44" s="24"/>
      <c r="J44" s="24">
        <f t="shared" ref="J44:J45" si="7">H44/2</f>
        <v>17.16</v>
      </c>
      <c r="K44" s="24">
        <v>0</v>
      </c>
      <c r="N44" s="144"/>
    </row>
    <row r="45" spans="1:14" ht="24.75" customHeight="1">
      <c r="A45" s="16">
        <v>4</v>
      </c>
      <c r="B45" s="143" t="s">
        <v>121</v>
      </c>
      <c r="C45" s="17">
        <v>950</v>
      </c>
      <c r="D45" s="18">
        <v>20250</v>
      </c>
      <c r="E45" s="19"/>
      <c r="F45" s="18">
        <v>0</v>
      </c>
      <c r="G45" s="24"/>
      <c r="H45" s="24">
        <f t="shared" si="6"/>
        <v>60.75</v>
      </c>
      <c r="I45" s="24"/>
      <c r="J45" s="24">
        <f t="shared" si="7"/>
        <v>30.375</v>
      </c>
      <c r="K45" s="24">
        <v>0</v>
      </c>
      <c r="N45" s="144"/>
    </row>
    <row r="46" spans="1:14" ht="23.25" customHeight="1">
      <c r="A46" s="115" t="s">
        <v>20</v>
      </c>
      <c r="B46" s="116"/>
      <c r="C46" s="13" t="s">
        <v>17</v>
      </c>
      <c r="D46" s="25">
        <f>SUM(D43:D45)</f>
        <v>44490</v>
      </c>
      <c r="E46" s="26"/>
      <c r="F46" s="25">
        <f>SUM(F43:F45)</f>
        <v>0</v>
      </c>
      <c r="G46" s="26"/>
      <c r="H46" s="25">
        <f>SUM(H43:H45)</f>
        <v>133.47</v>
      </c>
      <c r="I46" s="26"/>
      <c r="J46" s="25">
        <f>SUM(J43:J45)</f>
        <v>66.734999999999999</v>
      </c>
      <c r="K46" s="25">
        <f>SUM(K43:K45)</f>
        <v>0</v>
      </c>
    </row>
    <row r="47" spans="1:14">
      <c r="A47" s="13" t="s">
        <v>40</v>
      </c>
      <c r="B47" s="14" t="s">
        <v>136</v>
      </c>
      <c r="C47" s="11"/>
      <c r="D47" s="23"/>
      <c r="E47" s="12"/>
      <c r="F47" s="23"/>
      <c r="G47" s="12"/>
      <c r="H47" s="12"/>
      <c r="I47" s="12"/>
      <c r="J47" s="12"/>
      <c r="K47" s="15"/>
    </row>
    <row r="48" spans="1:14" ht="37.5" customHeight="1">
      <c r="A48" s="16">
        <v>1</v>
      </c>
      <c r="B48" s="143" t="s">
        <v>138</v>
      </c>
      <c r="C48" s="17" t="s">
        <v>137</v>
      </c>
      <c r="D48" s="18">
        <v>9400</v>
      </c>
      <c r="E48" s="19"/>
      <c r="F48" s="18">
        <v>0</v>
      </c>
      <c r="G48" s="19"/>
      <c r="H48" s="24">
        <v>31</v>
      </c>
      <c r="I48" s="24"/>
      <c r="J48" s="24">
        <v>25.12</v>
      </c>
      <c r="K48" s="24">
        <v>0</v>
      </c>
      <c r="N48" s="144"/>
    </row>
    <row r="49" spans="1:14" ht="24" customHeight="1">
      <c r="A49" s="115" t="s">
        <v>20</v>
      </c>
      <c r="B49" s="116"/>
      <c r="C49" s="13"/>
      <c r="D49" s="25">
        <f>SUM(D48:D48)</f>
        <v>9400</v>
      </c>
      <c r="E49" s="26"/>
      <c r="F49" s="25">
        <f>SUM(F48:F48)</f>
        <v>0</v>
      </c>
      <c r="G49" s="26"/>
      <c r="H49" s="25">
        <f>SUM(H48:H48)</f>
        <v>31</v>
      </c>
      <c r="I49" s="26"/>
      <c r="J49" s="25">
        <f>SUM(J48:J48)</f>
        <v>25.12</v>
      </c>
      <c r="K49" s="25">
        <f>SUM(K48:K48)</f>
        <v>0</v>
      </c>
    </row>
    <row r="50" spans="1:14" ht="19.5" customHeight="1">
      <c r="A50" s="117" t="s">
        <v>32</v>
      </c>
      <c r="B50" s="118"/>
      <c r="C50" s="28"/>
      <c r="D50" s="21">
        <f>D49+D46+D41+D30</f>
        <v>190260</v>
      </c>
      <c r="E50" s="22"/>
      <c r="F50" s="21">
        <f>F49+F46+F41+F30</f>
        <v>0</v>
      </c>
      <c r="G50" s="22"/>
      <c r="H50" s="21">
        <f>H49+H46+H41+H30</f>
        <v>401.21000000000004</v>
      </c>
      <c r="I50" s="22"/>
      <c r="J50" s="21">
        <f>J49+J46+J41+J30</f>
        <v>293.07500000000005</v>
      </c>
      <c r="K50" s="21">
        <f>K49+K46+K41+K30</f>
        <v>0</v>
      </c>
    </row>
    <row r="51" spans="1:14" ht="15.75" customHeight="1">
      <c r="A51" s="13">
        <v>3</v>
      </c>
      <c r="B51" s="14" t="s">
        <v>36</v>
      </c>
      <c r="C51" s="11"/>
      <c r="D51" s="23"/>
      <c r="E51" s="12"/>
      <c r="F51" s="23"/>
      <c r="G51" s="12"/>
      <c r="H51" s="12"/>
      <c r="I51" s="12"/>
      <c r="J51" s="12"/>
      <c r="K51" s="15"/>
    </row>
    <row r="52" spans="1:14" ht="54.75" customHeight="1">
      <c r="A52" s="16">
        <v>1</v>
      </c>
      <c r="B52" s="86" t="s">
        <v>55</v>
      </c>
      <c r="C52" s="17" t="s">
        <v>62</v>
      </c>
      <c r="D52" s="95">
        <v>416996.94</v>
      </c>
      <c r="E52" s="18"/>
      <c r="F52" s="96">
        <v>270035.07</v>
      </c>
      <c r="G52" s="19"/>
      <c r="H52" s="24">
        <v>158.22</v>
      </c>
      <c r="I52" s="24"/>
      <c r="J52" s="24">
        <v>60.2</v>
      </c>
      <c r="K52" s="24">
        <v>12.7</v>
      </c>
    </row>
    <row r="53" spans="1:14" ht="31.5" customHeight="1">
      <c r="A53" s="16">
        <v>2</v>
      </c>
      <c r="B53" s="86" t="s">
        <v>65</v>
      </c>
      <c r="C53" s="17" t="s">
        <v>66</v>
      </c>
      <c r="D53" s="18">
        <v>208129</v>
      </c>
      <c r="E53" s="19"/>
      <c r="F53" s="18">
        <v>168129</v>
      </c>
      <c r="G53" s="19"/>
      <c r="H53" s="24">
        <v>40</v>
      </c>
      <c r="I53" s="24"/>
      <c r="J53" s="24">
        <f>34*0.65</f>
        <v>22.1</v>
      </c>
      <c r="K53" s="24">
        <v>0</v>
      </c>
    </row>
    <row r="54" spans="1:14" ht="47.25" customHeight="1">
      <c r="A54" s="16">
        <v>3</v>
      </c>
      <c r="B54" s="44" t="s">
        <v>113</v>
      </c>
      <c r="C54" s="17" t="s">
        <v>96</v>
      </c>
      <c r="D54" s="18">
        <v>3297618.76</v>
      </c>
      <c r="E54" s="19"/>
      <c r="F54" s="18">
        <v>2535526.4500000002</v>
      </c>
      <c r="G54" s="19"/>
      <c r="H54" s="20">
        <v>197.06</v>
      </c>
      <c r="I54" s="19"/>
      <c r="J54" s="19">
        <v>55</v>
      </c>
      <c r="K54" s="19">
        <v>33</v>
      </c>
    </row>
    <row r="55" spans="1:14" ht="18.75" customHeight="1">
      <c r="A55" s="115" t="s">
        <v>20</v>
      </c>
      <c r="B55" s="116"/>
      <c r="C55" s="13" t="s">
        <v>17</v>
      </c>
      <c r="D55" s="25">
        <f>SUM(D52:D54)</f>
        <v>3922744.6999999997</v>
      </c>
      <c r="E55" s="26"/>
      <c r="F55" s="25">
        <f>SUM(F52:F54)</f>
        <v>2973690.52</v>
      </c>
      <c r="G55" s="26"/>
      <c r="H55" s="25">
        <f>SUM(H52:H54)</f>
        <v>395.28</v>
      </c>
      <c r="I55" s="26"/>
      <c r="J55" s="25">
        <f>SUM(J52:J54)</f>
        <v>137.30000000000001</v>
      </c>
      <c r="K55" s="25">
        <f>SUM(K52:K54)</f>
        <v>45.7</v>
      </c>
    </row>
    <row r="56" spans="1:14" ht="27" customHeight="1">
      <c r="A56" s="13">
        <v>4</v>
      </c>
      <c r="B56" s="14" t="s">
        <v>37</v>
      </c>
      <c r="C56" s="11"/>
      <c r="D56" s="23"/>
      <c r="E56" s="12"/>
      <c r="F56" s="23"/>
      <c r="G56" s="12"/>
      <c r="H56" s="12"/>
      <c r="I56" s="12"/>
      <c r="J56" s="12"/>
      <c r="K56" s="15"/>
    </row>
    <row r="57" spans="1:14" s="88" customFormat="1" ht="69.75" customHeight="1">
      <c r="A57" s="16">
        <v>1</v>
      </c>
      <c r="B57" s="87" t="s">
        <v>63</v>
      </c>
      <c r="C57" s="17" t="s">
        <v>19</v>
      </c>
      <c r="D57" s="18">
        <v>16023.24</v>
      </c>
      <c r="E57" s="19"/>
      <c r="F57" s="18">
        <v>9503.24</v>
      </c>
      <c r="G57" s="24"/>
      <c r="H57" s="24">
        <v>6.71</v>
      </c>
      <c r="I57" s="24"/>
      <c r="J57" s="24">
        <v>2</v>
      </c>
      <c r="K57" s="24">
        <v>0.45</v>
      </c>
      <c r="N57" s="89"/>
    </row>
    <row r="58" spans="1:14" s="88" customFormat="1" ht="72" customHeight="1">
      <c r="A58" s="16">
        <f>A57+1</f>
        <v>2</v>
      </c>
      <c r="B58" s="87" t="s">
        <v>81</v>
      </c>
      <c r="C58" s="17" t="s">
        <v>19</v>
      </c>
      <c r="D58" s="18">
        <v>20231.990000000002</v>
      </c>
      <c r="E58" s="19"/>
      <c r="F58" s="18">
        <v>9503.34</v>
      </c>
      <c r="G58" s="24"/>
      <c r="H58" s="24">
        <v>6.71</v>
      </c>
      <c r="I58" s="24"/>
      <c r="J58" s="24">
        <v>2</v>
      </c>
      <c r="K58" s="24">
        <v>0.45</v>
      </c>
      <c r="N58" s="89"/>
    </row>
    <row r="59" spans="1:14" s="88" customFormat="1" ht="78" customHeight="1">
      <c r="A59" s="16">
        <f t="shared" ref="A59:A122" si="8">A58+1</f>
        <v>3</v>
      </c>
      <c r="B59" s="87" t="s">
        <v>82</v>
      </c>
      <c r="C59" s="17" t="s">
        <v>19</v>
      </c>
      <c r="D59" s="18">
        <v>15746.28</v>
      </c>
      <c r="E59" s="19"/>
      <c r="F59" s="18">
        <v>9493</v>
      </c>
      <c r="G59" s="24"/>
      <c r="H59" s="24">
        <v>7.55</v>
      </c>
      <c r="I59" s="24"/>
      <c r="J59" s="24">
        <v>2</v>
      </c>
      <c r="K59" s="24">
        <v>0.45</v>
      </c>
      <c r="N59" s="89"/>
    </row>
    <row r="60" spans="1:14" s="88" customFormat="1" ht="78" customHeight="1">
      <c r="A60" s="16">
        <f t="shared" si="8"/>
        <v>4</v>
      </c>
      <c r="B60" s="87" t="s">
        <v>83</v>
      </c>
      <c r="C60" s="17" t="s">
        <v>19</v>
      </c>
      <c r="D60" s="18">
        <v>20231.990000000002</v>
      </c>
      <c r="E60" s="19"/>
      <c r="F60" s="18">
        <v>9503.34</v>
      </c>
      <c r="G60" s="24"/>
      <c r="H60" s="24">
        <v>6.71</v>
      </c>
      <c r="I60" s="24"/>
      <c r="J60" s="24">
        <v>2</v>
      </c>
      <c r="K60" s="24">
        <v>0.45</v>
      </c>
      <c r="N60" s="89"/>
    </row>
    <row r="61" spans="1:14" s="88" customFormat="1" ht="84" customHeight="1">
      <c r="A61" s="16">
        <f t="shared" si="8"/>
        <v>5</v>
      </c>
      <c r="B61" s="87" t="s">
        <v>64</v>
      </c>
      <c r="C61" s="17" t="s">
        <v>19</v>
      </c>
      <c r="D61" s="18">
        <v>20231.990000000002</v>
      </c>
      <c r="E61" s="19"/>
      <c r="F61" s="18">
        <v>9503.34</v>
      </c>
      <c r="G61" s="24"/>
      <c r="H61" s="24">
        <v>6.71</v>
      </c>
      <c r="I61" s="24"/>
      <c r="J61" s="24">
        <v>2</v>
      </c>
      <c r="K61" s="24">
        <v>0.45</v>
      </c>
      <c r="N61" s="89"/>
    </row>
    <row r="62" spans="1:14" s="88" customFormat="1" ht="78" customHeight="1">
      <c r="A62" s="16">
        <f t="shared" si="8"/>
        <v>6</v>
      </c>
      <c r="B62" s="87" t="s">
        <v>88</v>
      </c>
      <c r="C62" s="17" t="s">
        <v>19</v>
      </c>
      <c r="D62" s="18">
        <v>15746.28</v>
      </c>
      <c r="E62" s="19"/>
      <c r="F62" s="18">
        <v>9493</v>
      </c>
      <c r="G62" s="24"/>
      <c r="H62" s="24">
        <v>7.55</v>
      </c>
      <c r="I62" s="24"/>
      <c r="J62" s="24">
        <v>2</v>
      </c>
      <c r="K62" s="24">
        <v>0.45</v>
      </c>
      <c r="N62" s="89"/>
    </row>
    <row r="63" spans="1:14" s="88" customFormat="1" ht="91.5" customHeight="1">
      <c r="A63" s="16">
        <f t="shared" si="8"/>
        <v>7</v>
      </c>
      <c r="B63" s="87" t="s">
        <v>89</v>
      </c>
      <c r="C63" s="17" t="s">
        <v>19</v>
      </c>
      <c r="D63" s="18">
        <v>20231.990000000002</v>
      </c>
      <c r="E63" s="19"/>
      <c r="F63" s="18">
        <v>9503.34</v>
      </c>
      <c r="G63" s="24"/>
      <c r="H63" s="24">
        <v>6.71</v>
      </c>
      <c r="I63" s="24"/>
      <c r="J63" s="24">
        <v>2</v>
      </c>
      <c r="K63" s="24">
        <v>0.45</v>
      </c>
      <c r="N63" s="89"/>
    </row>
    <row r="64" spans="1:14" s="88" customFormat="1" ht="78" customHeight="1">
      <c r="A64" s="16">
        <f t="shared" si="8"/>
        <v>8</v>
      </c>
      <c r="B64" s="87" t="s">
        <v>90</v>
      </c>
      <c r="C64" s="17" t="s">
        <v>19</v>
      </c>
      <c r="D64" s="18">
        <v>15746.28</v>
      </c>
      <c r="E64" s="19"/>
      <c r="F64" s="18">
        <v>9493</v>
      </c>
      <c r="G64" s="24"/>
      <c r="H64" s="24">
        <v>7.55</v>
      </c>
      <c r="I64" s="24"/>
      <c r="J64" s="24">
        <v>2</v>
      </c>
      <c r="K64" s="24">
        <v>0.45</v>
      </c>
      <c r="N64" s="89"/>
    </row>
    <row r="65" spans="1:14" s="88" customFormat="1" ht="90.75" customHeight="1">
      <c r="A65" s="16">
        <f t="shared" si="8"/>
        <v>9</v>
      </c>
      <c r="B65" s="87" t="s">
        <v>91</v>
      </c>
      <c r="C65" s="17" t="s">
        <v>19</v>
      </c>
      <c r="D65" s="18">
        <v>15816</v>
      </c>
      <c r="E65" s="19"/>
      <c r="F65" s="18">
        <v>9562</v>
      </c>
      <c r="G65" s="24"/>
      <c r="H65" s="24">
        <v>8.11</v>
      </c>
      <c r="I65" s="24"/>
      <c r="J65" s="24">
        <v>2</v>
      </c>
      <c r="K65" s="24">
        <v>0.45</v>
      </c>
      <c r="N65" s="89"/>
    </row>
    <row r="66" spans="1:14" s="88" customFormat="1" ht="78" customHeight="1">
      <c r="A66" s="16">
        <f t="shared" si="8"/>
        <v>10</v>
      </c>
      <c r="B66" s="87" t="s">
        <v>92</v>
      </c>
      <c r="C66" s="17" t="s">
        <v>19</v>
      </c>
      <c r="D66" s="18">
        <v>15746.28</v>
      </c>
      <c r="E66" s="19"/>
      <c r="F66" s="18">
        <v>9493</v>
      </c>
      <c r="G66" s="24"/>
      <c r="H66" s="24">
        <v>7.55</v>
      </c>
      <c r="I66" s="24"/>
      <c r="J66" s="24">
        <v>2</v>
      </c>
      <c r="K66" s="24">
        <v>0.45</v>
      </c>
      <c r="N66" s="89"/>
    </row>
    <row r="67" spans="1:14" s="88" customFormat="1" ht="91.5" customHeight="1">
      <c r="A67" s="16">
        <f t="shared" si="8"/>
        <v>11</v>
      </c>
      <c r="B67" s="87" t="s">
        <v>93</v>
      </c>
      <c r="C67" s="17" t="s">
        <v>19</v>
      </c>
      <c r="D67" s="18">
        <v>20231.990000000002</v>
      </c>
      <c r="E67" s="19"/>
      <c r="F67" s="18">
        <v>9503.34</v>
      </c>
      <c r="G67" s="24"/>
      <c r="H67" s="24">
        <v>6.71</v>
      </c>
      <c r="I67" s="24"/>
      <c r="J67" s="24">
        <v>2</v>
      </c>
      <c r="K67" s="24">
        <v>0.45</v>
      </c>
      <c r="N67" s="89"/>
    </row>
    <row r="68" spans="1:14" s="88" customFormat="1" ht="78" customHeight="1">
      <c r="A68" s="16">
        <f t="shared" si="8"/>
        <v>12</v>
      </c>
      <c r="B68" s="87" t="s">
        <v>94</v>
      </c>
      <c r="C68" s="17" t="s">
        <v>19</v>
      </c>
      <c r="D68" s="18">
        <v>15746.28</v>
      </c>
      <c r="E68" s="19"/>
      <c r="F68" s="18">
        <v>9493</v>
      </c>
      <c r="G68" s="24"/>
      <c r="H68" s="24">
        <v>7.55</v>
      </c>
      <c r="I68" s="24"/>
      <c r="J68" s="24">
        <v>2</v>
      </c>
      <c r="K68" s="24">
        <v>0.45</v>
      </c>
      <c r="N68" s="89"/>
    </row>
    <row r="69" spans="1:14" s="88" customFormat="1" ht="90.75" customHeight="1">
      <c r="A69" s="16">
        <f t="shared" si="8"/>
        <v>13</v>
      </c>
      <c r="B69" s="87" t="s">
        <v>95</v>
      </c>
      <c r="C69" s="17" t="s">
        <v>19</v>
      </c>
      <c r="D69" s="18">
        <v>15816</v>
      </c>
      <c r="E69" s="19"/>
      <c r="F69" s="18">
        <v>9562</v>
      </c>
      <c r="G69" s="24"/>
      <c r="H69" s="24">
        <v>8.11</v>
      </c>
      <c r="I69" s="24"/>
      <c r="J69" s="24">
        <v>2</v>
      </c>
      <c r="K69" s="24">
        <v>0.45</v>
      </c>
      <c r="N69" s="89"/>
    </row>
    <row r="70" spans="1:14" s="88" customFormat="1" ht="78" customHeight="1">
      <c r="A70" s="16">
        <f t="shared" si="8"/>
        <v>14</v>
      </c>
      <c r="B70" s="87" t="s">
        <v>85</v>
      </c>
      <c r="C70" s="17" t="s">
        <v>19</v>
      </c>
      <c r="D70" s="18">
        <v>15746.28</v>
      </c>
      <c r="E70" s="19"/>
      <c r="F70" s="18">
        <v>9493</v>
      </c>
      <c r="G70" s="24"/>
      <c r="H70" s="24">
        <v>7.55</v>
      </c>
      <c r="I70" s="24"/>
      <c r="J70" s="24">
        <v>2</v>
      </c>
      <c r="K70" s="24">
        <v>0.45</v>
      </c>
      <c r="N70" s="89"/>
    </row>
    <row r="71" spans="1:14" s="88" customFormat="1" ht="91.5" customHeight="1">
      <c r="A71" s="16">
        <f t="shared" si="8"/>
        <v>15</v>
      </c>
      <c r="B71" s="87" t="s">
        <v>86</v>
      </c>
      <c r="C71" s="17" t="s">
        <v>19</v>
      </c>
      <c r="D71" s="18">
        <v>20231.990000000002</v>
      </c>
      <c r="E71" s="19"/>
      <c r="F71" s="18">
        <v>9503.34</v>
      </c>
      <c r="G71" s="24"/>
      <c r="H71" s="24">
        <v>6.71</v>
      </c>
      <c r="I71" s="24"/>
      <c r="J71" s="24">
        <v>2</v>
      </c>
      <c r="K71" s="24">
        <v>0.45</v>
      </c>
      <c r="N71" s="89"/>
    </row>
    <row r="72" spans="1:14" s="88" customFormat="1" ht="78" customHeight="1">
      <c r="A72" s="16">
        <f t="shared" si="8"/>
        <v>16</v>
      </c>
      <c r="B72" s="87" t="s">
        <v>87</v>
      </c>
      <c r="C72" s="17" t="s">
        <v>19</v>
      </c>
      <c r="D72" s="18">
        <v>15746.28</v>
      </c>
      <c r="E72" s="19"/>
      <c r="F72" s="18">
        <v>9493</v>
      </c>
      <c r="G72" s="24"/>
      <c r="H72" s="24">
        <v>7.55</v>
      </c>
      <c r="I72" s="24"/>
      <c r="J72" s="24">
        <v>2</v>
      </c>
      <c r="K72" s="24">
        <v>0.45</v>
      </c>
      <c r="N72" s="89"/>
    </row>
    <row r="73" spans="1:14" s="88" customFormat="1" ht="90.75" customHeight="1">
      <c r="A73" s="16">
        <f t="shared" si="8"/>
        <v>17</v>
      </c>
      <c r="B73" s="87" t="s">
        <v>80</v>
      </c>
      <c r="C73" s="17" t="s">
        <v>19</v>
      </c>
      <c r="D73" s="18">
        <v>15816</v>
      </c>
      <c r="E73" s="19"/>
      <c r="F73" s="18">
        <v>9562</v>
      </c>
      <c r="G73" s="24"/>
      <c r="H73" s="24">
        <v>8.11</v>
      </c>
      <c r="I73" s="24"/>
      <c r="J73" s="24">
        <v>2</v>
      </c>
      <c r="K73" s="24">
        <v>0.45</v>
      </c>
      <c r="N73" s="89"/>
    </row>
    <row r="74" spans="1:14" s="88" customFormat="1" ht="78" customHeight="1">
      <c r="A74" s="16">
        <f t="shared" si="8"/>
        <v>18</v>
      </c>
      <c r="B74" s="87" t="s">
        <v>192</v>
      </c>
      <c r="C74" s="17" t="s">
        <v>19</v>
      </c>
      <c r="D74" s="18">
        <v>15746.28</v>
      </c>
      <c r="E74" s="19"/>
      <c r="F74" s="18">
        <v>9493</v>
      </c>
      <c r="G74" s="24"/>
      <c r="H74" s="24">
        <v>7.55</v>
      </c>
      <c r="I74" s="24"/>
      <c r="J74" s="24">
        <v>2</v>
      </c>
      <c r="K74" s="24">
        <v>0.45</v>
      </c>
      <c r="N74" s="89"/>
    </row>
    <row r="75" spans="1:14" s="88" customFormat="1" ht="91.5" customHeight="1">
      <c r="A75" s="16">
        <f t="shared" si="8"/>
        <v>19</v>
      </c>
      <c r="B75" s="87" t="s">
        <v>193</v>
      </c>
      <c r="C75" s="17" t="s">
        <v>19</v>
      </c>
      <c r="D75" s="18">
        <v>20231.990000000002</v>
      </c>
      <c r="E75" s="19"/>
      <c r="F75" s="18">
        <v>9503.34</v>
      </c>
      <c r="G75" s="24"/>
      <c r="H75" s="24">
        <v>6.71</v>
      </c>
      <c r="I75" s="24"/>
      <c r="J75" s="24">
        <v>2</v>
      </c>
      <c r="K75" s="24">
        <v>0.45</v>
      </c>
      <c r="N75" s="89"/>
    </row>
    <row r="76" spans="1:14" s="88" customFormat="1" ht="78" customHeight="1">
      <c r="A76" s="16">
        <f t="shared" si="8"/>
        <v>20</v>
      </c>
      <c r="B76" s="87" t="s">
        <v>83</v>
      </c>
      <c r="C76" s="17" t="s">
        <v>19</v>
      </c>
      <c r="D76" s="18">
        <v>15746.28</v>
      </c>
      <c r="E76" s="19"/>
      <c r="F76" s="18">
        <v>9493</v>
      </c>
      <c r="G76" s="24"/>
      <c r="H76" s="24">
        <v>7.55</v>
      </c>
      <c r="I76" s="24"/>
      <c r="J76" s="24">
        <v>2</v>
      </c>
      <c r="K76" s="24">
        <v>0.45</v>
      </c>
      <c r="N76" s="89"/>
    </row>
    <row r="77" spans="1:14" s="88" customFormat="1" ht="78" customHeight="1">
      <c r="A77" s="16">
        <f t="shared" si="8"/>
        <v>21</v>
      </c>
      <c r="B77" s="87" t="s">
        <v>84</v>
      </c>
      <c r="C77" s="17" t="s">
        <v>19</v>
      </c>
      <c r="D77" s="18">
        <v>15760.23</v>
      </c>
      <c r="E77" s="19"/>
      <c r="F77" s="18">
        <v>9283.9599999999991</v>
      </c>
      <c r="G77" s="24"/>
      <c r="H77" s="24">
        <v>6.71</v>
      </c>
      <c r="I77" s="24"/>
      <c r="J77" s="24">
        <v>2</v>
      </c>
      <c r="K77" s="24">
        <v>0.45</v>
      </c>
      <c r="N77" s="89"/>
    </row>
    <row r="78" spans="1:14" s="88" customFormat="1" ht="78" customHeight="1">
      <c r="A78" s="16">
        <f t="shared" si="8"/>
        <v>22</v>
      </c>
      <c r="B78" s="87" t="s">
        <v>194</v>
      </c>
      <c r="C78" s="17" t="s">
        <v>19</v>
      </c>
      <c r="D78" s="18">
        <v>15760.23</v>
      </c>
      <c r="E78" s="19"/>
      <c r="F78" s="18">
        <v>9283.9599999999991</v>
      </c>
      <c r="G78" s="24"/>
      <c r="H78" s="24">
        <v>6.71</v>
      </c>
      <c r="I78" s="24"/>
      <c r="J78" s="24">
        <v>2</v>
      </c>
      <c r="K78" s="24">
        <v>0.45</v>
      </c>
      <c r="N78" s="89"/>
    </row>
    <row r="79" spans="1:14" s="88" customFormat="1" ht="78" customHeight="1">
      <c r="A79" s="16">
        <f t="shared" si="8"/>
        <v>23</v>
      </c>
      <c r="B79" s="87" t="s">
        <v>195</v>
      </c>
      <c r="C79" s="17" t="s">
        <v>19</v>
      </c>
      <c r="D79" s="18">
        <v>20231.990000000002</v>
      </c>
      <c r="E79" s="19"/>
      <c r="F79" s="18">
        <v>9503.34</v>
      </c>
      <c r="G79" s="24"/>
      <c r="H79" s="24">
        <v>6.71</v>
      </c>
      <c r="I79" s="24"/>
      <c r="J79" s="24">
        <v>2</v>
      </c>
      <c r="K79" s="24">
        <v>0.45</v>
      </c>
      <c r="N79" s="89"/>
    </row>
    <row r="80" spans="1:14" s="88" customFormat="1" ht="78" customHeight="1">
      <c r="A80" s="16">
        <f t="shared" si="8"/>
        <v>24</v>
      </c>
      <c r="B80" s="87" t="s">
        <v>87</v>
      </c>
      <c r="C80" s="17" t="s">
        <v>19</v>
      </c>
      <c r="D80" s="18">
        <v>16023.24</v>
      </c>
      <c r="E80" s="19"/>
      <c r="F80" s="18">
        <v>9503.24</v>
      </c>
      <c r="G80" s="24"/>
      <c r="H80" s="24">
        <v>6.71</v>
      </c>
      <c r="I80" s="24"/>
      <c r="J80" s="24">
        <v>2</v>
      </c>
      <c r="K80" s="24">
        <v>0.45</v>
      </c>
      <c r="N80" s="89"/>
    </row>
    <row r="81" spans="1:14" s="88" customFormat="1" ht="78" customHeight="1">
      <c r="A81" s="16">
        <f t="shared" si="8"/>
        <v>25</v>
      </c>
      <c r="B81" s="87" t="s">
        <v>196</v>
      </c>
      <c r="C81" s="17" t="s">
        <v>19</v>
      </c>
      <c r="D81" s="18">
        <v>20231.990000000002</v>
      </c>
      <c r="E81" s="19"/>
      <c r="F81" s="18">
        <v>9503.34</v>
      </c>
      <c r="G81" s="24"/>
      <c r="H81" s="24">
        <v>6.71</v>
      </c>
      <c r="I81" s="24"/>
      <c r="J81" s="24">
        <v>2</v>
      </c>
      <c r="K81" s="24">
        <v>0.45</v>
      </c>
      <c r="N81" s="89"/>
    </row>
    <row r="82" spans="1:14" s="88" customFormat="1" ht="78" customHeight="1">
      <c r="A82" s="16">
        <f t="shared" si="8"/>
        <v>26</v>
      </c>
      <c r="B82" s="87" t="s">
        <v>197</v>
      </c>
      <c r="C82" s="17" t="s">
        <v>19</v>
      </c>
      <c r="D82" s="18">
        <v>16023.24</v>
      </c>
      <c r="E82" s="19"/>
      <c r="F82" s="18">
        <v>9503.24</v>
      </c>
      <c r="G82" s="24"/>
      <c r="H82" s="24">
        <v>6.71</v>
      </c>
      <c r="I82" s="24"/>
      <c r="J82" s="24">
        <v>2</v>
      </c>
      <c r="K82" s="24">
        <v>0.45</v>
      </c>
      <c r="N82" s="89"/>
    </row>
    <row r="83" spans="1:14" s="88" customFormat="1" ht="78" customHeight="1">
      <c r="A83" s="16">
        <f t="shared" si="8"/>
        <v>27</v>
      </c>
      <c r="B83" s="87" t="s">
        <v>90</v>
      </c>
      <c r="C83" s="17" t="s">
        <v>19</v>
      </c>
      <c r="D83" s="18">
        <v>15760.23</v>
      </c>
      <c r="E83" s="19"/>
      <c r="F83" s="18">
        <v>9283.9599999999991</v>
      </c>
      <c r="G83" s="24"/>
      <c r="H83" s="24">
        <v>6.71</v>
      </c>
      <c r="I83" s="24"/>
      <c r="J83" s="24">
        <v>2</v>
      </c>
      <c r="K83" s="24">
        <v>0.45</v>
      </c>
      <c r="N83" s="89"/>
    </row>
    <row r="84" spans="1:14" s="88" customFormat="1" ht="78" customHeight="1">
      <c r="A84" s="16">
        <f t="shared" si="8"/>
        <v>28</v>
      </c>
      <c r="B84" s="87" t="s">
        <v>198</v>
      </c>
      <c r="C84" s="17" t="s">
        <v>19</v>
      </c>
      <c r="D84" s="18">
        <v>20231.990000000002</v>
      </c>
      <c r="E84" s="19"/>
      <c r="F84" s="18">
        <v>9503.34</v>
      </c>
      <c r="G84" s="24"/>
      <c r="H84" s="24">
        <v>6.71</v>
      </c>
      <c r="I84" s="24"/>
      <c r="J84" s="24">
        <v>2</v>
      </c>
      <c r="K84" s="24">
        <v>0.45</v>
      </c>
      <c r="N84" s="89"/>
    </row>
    <row r="85" spans="1:14" s="88" customFormat="1" ht="78" customHeight="1">
      <c r="A85" s="16">
        <f t="shared" si="8"/>
        <v>29</v>
      </c>
      <c r="B85" s="87" t="s">
        <v>199</v>
      </c>
      <c r="C85" s="17" t="s">
        <v>19</v>
      </c>
      <c r="D85" s="18">
        <v>16023.24</v>
      </c>
      <c r="E85" s="19"/>
      <c r="F85" s="18">
        <v>9503.24</v>
      </c>
      <c r="G85" s="24"/>
      <c r="H85" s="24">
        <v>6.71</v>
      </c>
      <c r="I85" s="24"/>
      <c r="J85" s="24">
        <v>2</v>
      </c>
      <c r="K85" s="24">
        <v>0.45</v>
      </c>
      <c r="N85" s="89"/>
    </row>
    <row r="86" spans="1:14" s="88" customFormat="1" ht="78" customHeight="1">
      <c r="A86" s="16">
        <f t="shared" si="8"/>
        <v>30</v>
      </c>
      <c r="B86" s="87" t="s">
        <v>93</v>
      </c>
      <c r="C86" s="17" t="s">
        <v>19</v>
      </c>
      <c r="D86" s="18">
        <v>16628.53</v>
      </c>
      <c r="E86" s="19"/>
      <c r="F86" s="18">
        <v>10152</v>
      </c>
      <c r="G86" s="24"/>
      <c r="H86" s="24">
        <v>6.71</v>
      </c>
      <c r="I86" s="24"/>
      <c r="J86" s="24">
        <v>2</v>
      </c>
      <c r="K86" s="24">
        <v>0.45</v>
      </c>
      <c r="N86" s="89"/>
    </row>
    <row r="87" spans="1:14" s="88" customFormat="1" ht="78" customHeight="1">
      <c r="A87" s="16">
        <f t="shared" si="8"/>
        <v>31</v>
      </c>
      <c r="B87" s="87" t="s">
        <v>200</v>
      </c>
      <c r="C87" s="17" t="s">
        <v>19</v>
      </c>
      <c r="D87" s="18">
        <v>16023.24</v>
      </c>
      <c r="E87" s="19"/>
      <c r="F87" s="18">
        <v>9503.24</v>
      </c>
      <c r="G87" s="24"/>
      <c r="H87" s="24">
        <v>6.71</v>
      </c>
      <c r="I87" s="24"/>
      <c r="J87" s="24">
        <v>2</v>
      </c>
      <c r="K87" s="24">
        <v>0.45</v>
      </c>
      <c r="N87" s="89"/>
    </row>
    <row r="88" spans="1:14" s="88" customFormat="1" ht="78" customHeight="1">
      <c r="A88" s="16">
        <f t="shared" si="8"/>
        <v>32</v>
      </c>
      <c r="B88" s="87" t="s">
        <v>95</v>
      </c>
      <c r="C88" s="17" t="s">
        <v>19</v>
      </c>
      <c r="D88" s="18">
        <v>20231.990000000002</v>
      </c>
      <c r="E88" s="19"/>
      <c r="F88" s="18">
        <v>9503.34</v>
      </c>
      <c r="G88" s="24"/>
      <c r="H88" s="24">
        <v>6.71</v>
      </c>
      <c r="I88" s="24"/>
      <c r="J88" s="24">
        <v>2</v>
      </c>
      <c r="K88" s="24">
        <v>0.45</v>
      </c>
      <c r="N88" s="89"/>
    </row>
    <row r="89" spans="1:14" s="88" customFormat="1" ht="78" customHeight="1">
      <c r="A89" s="16">
        <f t="shared" si="8"/>
        <v>33</v>
      </c>
      <c r="B89" s="87" t="s">
        <v>148</v>
      </c>
      <c r="C89" s="17" t="s">
        <v>19</v>
      </c>
      <c r="D89" s="18">
        <v>16628.53</v>
      </c>
      <c r="E89" s="19"/>
      <c r="F89" s="18">
        <v>10152</v>
      </c>
      <c r="G89" s="24"/>
      <c r="H89" s="24">
        <v>6.71</v>
      </c>
      <c r="I89" s="24"/>
      <c r="J89" s="24">
        <v>2</v>
      </c>
      <c r="K89" s="24">
        <v>0.45</v>
      </c>
      <c r="N89" s="89"/>
    </row>
    <row r="90" spans="1:14" s="88" customFormat="1" ht="78" customHeight="1">
      <c r="A90" s="16">
        <f t="shared" si="8"/>
        <v>34</v>
      </c>
      <c r="B90" s="87" t="s">
        <v>201</v>
      </c>
      <c r="C90" s="17" t="s">
        <v>19</v>
      </c>
      <c r="D90" s="18">
        <v>15760.23</v>
      </c>
      <c r="E90" s="19"/>
      <c r="F90" s="18">
        <v>9283.9599999999991</v>
      </c>
      <c r="G90" s="24"/>
      <c r="H90" s="24">
        <v>6.71</v>
      </c>
      <c r="I90" s="24"/>
      <c r="J90" s="24">
        <v>2</v>
      </c>
      <c r="K90" s="24">
        <v>0.45</v>
      </c>
      <c r="N90" s="89"/>
    </row>
    <row r="91" spans="1:14" s="88" customFormat="1" ht="78" customHeight="1">
      <c r="A91" s="16">
        <f t="shared" si="8"/>
        <v>35</v>
      </c>
      <c r="B91" s="87" t="s">
        <v>202</v>
      </c>
      <c r="C91" s="17" t="s">
        <v>19</v>
      </c>
      <c r="D91" s="18">
        <v>20231.990000000002</v>
      </c>
      <c r="E91" s="19"/>
      <c r="F91" s="18">
        <v>9503.34</v>
      </c>
      <c r="G91" s="24"/>
      <c r="H91" s="24">
        <v>6.71</v>
      </c>
      <c r="I91" s="24"/>
      <c r="J91" s="24">
        <v>2</v>
      </c>
      <c r="K91" s="24">
        <v>0.45</v>
      </c>
      <c r="N91" s="89"/>
    </row>
    <row r="92" spans="1:14" s="88" customFormat="1" ht="78" customHeight="1">
      <c r="A92" s="16">
        <f t="shared" si="8"/>
        <v>36</v>
      </c>
      <c r="B92" s="87" t="s">
        <v>149</v>
      </c>
      <c r="C92" s="17" t="s">
        <v>19</v>
      </c>
      <c r="D92" s="18">
        <v>16023.24</v>
      </c>
      <c r="E92" s="19"/>
      <c r="F92" s="18">
        <v>9503.24</v>
      </c>
      <c r="G92" s="24"/>
      <c r="H92" s="24">
        <v>6.71</v>
      </c>
      <c r="I92" s="24"/>
      <c r="J92" s="24">
        <v>2</v>
      </c>
      <c r="K92" s="24">
        <v>0.45</v>
      </c>
      <c r="N92" s="89"/>
    </row>
    <row r="93" spans="1:14" s="88" customFormat="1" ht="78" customHeight="1">
      <c r="A93" s="16">
        <f t="shared" si="8"/>
        <v>37</v>
      </c>
      <c r="B93" s="87" t="s">
        <v>203</v>
      </c>
      <c r="C93" s="17" t="s">
        <v>19</v>
      </c>
      <c r="D93" s="18">
        <v>15760.23</v>
      </c>
      <c r="E93" s="19"/>
      <c r="F93" s="18">
        <v>9283.9599999999991</v>
      </c>
      <c r="G93" s="24"/>
      <c r="H93" s="24">
        <v>6.71</v>
      </c>
      <c r="I93" s="24"/>
      <c r="J93" s="24">
        <v>2</v>
      </c>
      <c r="K93" s="24">
        <v>0.45</v>
      </c>
      <c r="N93" s="89"/>
    </row>
    <row r="94" spans="1:14" s="88" customFormat="1" ht="78" customHeight="1">
      <c r="A94" s="16">
        <f t="shared" si="8"/>
        <v>38</v>
      </c>
      <c r="B94" s="87" t="s">
        <v>204</v>
      </c>
      <c r="C94" s="17" t="s">
        <v>19</v>
      </c>
      <c r="D94" s="18">
        <v>20231.990000000002</v>
      </c>
      <c r="E94" s="19"/>
      <c r="F94" s="18">
        <v>9503.34</v>
      </c>
      <c r="G94" s="24"/>
      <c r="H94" s="24">
        <v>6.71</v>
      </c>
      <c r="I94" s="24"/>
      <c r="J94" s="24">
        <v>2</v>
      </c>
      <c r="K94" s="24">
        <v>0.45</v>
      </c>
      <c r="N94" s="89"/>
    </row>
    <row r="95" spans="1:14" s="88" customFormat="1" ht="78" customHeight="1">
      <c r="A95" s="16">
        <f t="shared" si="8"/>
        <v>39</v>
      </c>
      <c r="B95" s="87" t="s">
        <v>205</v>
      </c>
      <c r="C95" s="17" t="s">
        <v>19</v>
      </c>
      <c r="D95" s="18">
        <v>16023.24</v>
      </c>
      <c r="E95" s="19"/>
      <c r="F95" s="18">
        <v>9503.24</v>
      </c>
      <c r="G95" s="24"/>
      <c r="H95" s="24">
        <v>6.71</v>
      </c>
      <c r="I95" s="24"/>
      <c r="J95" s="24">
        <v>2</v>
      </c>
      <c r="K95" s="24">
        <v>0.45</v>
      </c>
      <c r="N95" s="89"/>
    </row>
    <row r="96" spans="1:14" s="88" customFormat="1" ht="78" customHeight="1">
      <c r="A96" s="16">
        <f t="shared" si="8"/>
        <v>40</v>
      </c>
      <c r="B96" s="87" t="s">
        <v>150</v>
      </c>
      <c r="C96" s="17" t="s">
        <v>19</v>
      </c>
      <c r="D96" s="18">
        <v>20231.990000000002</v>
      </c>
      <c r="E96" s="19"/>
      <c r="F96" s="18">
        <v>9503.34</v>
      </c>
      <c r="G96" s="24"/>
      <c r="H96" s="24">
        <v>6.71</v>
      </c>
      <c r="I96" s="24"/>
      <c r="J96" s="24">
        <v>2</v>
      </c>
      <c r="K96" s="24">
        <v>0.45</v>
      </c>
      <c r="N96" s="89"/>
    </row>
    <row r="97" spans="1:14" s="88" customFormat="1" ht="78" customHeight="1">
      <c r="A97" s="16">
        <f t="shared" si="8"/>
        <v>41</v>
      </c>
      <c r="B97" s="87" t="s">
        <v>206</v>
      </c>
      <c r="C97" s="17" t="s">
        <v>19</v>
      </c>
      <c r="D97" s="18">
        <v>15746.28</v>
      </c>
      <c r="E97" s="19"/>
      <c r="F97" s="18">
        <v>9493</v>
      </c>
      <c r="G97" s="24"/>
      <c r="H97" s="24">
        <v>7.55</v>
      </c>
      <c r="I97" s="24"/>
      <c r="J97" s="24">
        <v>2</v>
      </c>
      <c r="K97" s="24">
        <v>0.45</v>
      </c>
      <c r="N97" s="89"/>
    </row>
    <row r="98" spans="1:14" s="88" customFormat="1" ht="78" customHeight="1">
      <c r="A98" s="16">
        <f t="shared" si="8"/>
        <v>42</v>
      </c>
      <c r="B98" s="87" t="s">
        <v>151</v>
      </c>
      <c r="C98" s="17" t="s">
        <v>19</v>
      </c>
      <c r="D98" s="18">
        <v>15816</v>
      </c>
      <c r="E98" s="19"/>
      <c r="F98" s="18">
        <v>9562</v>
      </c>
      <c r="G98" s="24"/>
      <c r="H98" s="24">
        <v>8.11</v>
      </c>
      <c r="I98" s="24"/>
      <c r="J98" s="24">
        <v>2</v>
      </c>
      <c r="K98" s="24">
        <v>0.45</v>
      </c>
      <c r="N98" s="89"/>
    </row>
    <row r="99" spans="1:14" s="88" customFormat="1" ht="78" customHeight="1">
      <c r="A99" s="16">
        <f t="shared" si="8"/>
        <v>43</v>
      </c>
      <c r="B99" s="87" t="s">
        <v>152</v>
      </c>
      <c r="C99" s="17" t="s">
        <v>19</v>
      </c>
      <c r="D99" s="18">
        <v>15746.28</v>
      </c>
      <c r="E99" s="19"/>
      <c r="F99" s="18">
        <v>9493</v>
      </c>
      <c r="G99" s="24"/>
      <c r="H99" s="24">
        <v>7.55</v>
      </c>
      <c r="I99" s="24"/>
      <c r="J99" s="24">
        <v>2</v>
      </c>
      <c r="K99" s="24">
        <v>0.45</v>
      </c>
      <c r="N99" s="89"/>
    </row>
    <row r="100" spans="1:14" s="88" customFormat="1" ht="78" customHeight="1">
      <c r="A100" s="16">
        <f t="shared" si="8"/>
        <v>44</v>
      </c>
      <c r="B100" s="87" t="s">
        <v>207</v>
      </c>
      <c r="C100" s="17" t="s">
        <v>19</v>
      </c>
      <c r="D100" s="18">
        <v>20231.990000000002</v>
      </c>
      <c r="E100" s="19"/>
      <c r="F100" s="18">
        <v>9503.34</v>
      </c>
      <c r="G100" s="24"/>
      <c r="H100" s="24">
        <v>6.71</v>
      </c>
      <c r="I100" s="24"/>
      <c r="J100" s="24">
        <v>2</v>
      </c>
      <c r="K100" s="24">
        <v>0.45</v>
      </c>
      <c r="N100" s="89"/>
    </row>
    <row r="101" spans="1:14" s="88" customFormat="1" ht="78" customHeight="1">
      <c r="A101" s="16">
        <f t="shared" si="8"/>
        <v>45</v>
      </c>
      <c r="B101" s="87" t="s">
        <v>153</v>
      </c>
      <c r="C101" s="17" t="s">
        <v>19</v>
      </c>
      <c r="D101" s="18">
        <v>15746.28</v>
      </c>
      <c r="E101" s="19"/>
      <c r="F101" s="18">
        <v>9493</v>
      </c>
      <c r="G101" s="24"/>
      <c r="H101" s="24">
        <v>7.55</v>
      </c>
      <c r="I101" s="24"/>
      <c r="J101" s="24">
        <v>2</v>
      </c>
      <c r="K101" s="24">
        <v>0.45</v>
      </c>
      <c r="N101" s="89"/>
    </row>
    <row r="102" spans="1:14" s="88" customFormat="1" ht="78" customHeight="1">
      <c r="A102" s="16">
        <f t="shared" si="8"/>
        <v>46</v>
      </c>
      <c r="B102" s="87" t="s">
        <v>208</v>
      </c>
      <c r="C102" s="17" t="s">
        <v>19</v>
      </c>
      <c r="D102" s="18">
        <v>15816</v>
      </c>
      <c r="E102" s="19"/>
      <c r="F102" s="18">
        <v>9562</v>
      </c>
      <c r="G102" s="24"/>
      <c r="H102" s="24">
        <v>8.11</v>
      </c>
      <c r="I102" s="24"/>
      <c r="J102" s="24">
        <v>2</v>
      </c>
      <c r="K102" s="24">
        <v>0.45</v>
      </c>
      <c r="N102" s="89"/>
    </row>
    <row r="103" spans="1:14" s="88" customFormat="1" ht="78" customHeight="1">
      <c r="A103" s="16">
        <f t="shared" si="8"/>
        <v>47</v>
      </c>
      <c r="B103" s="87" t="s">
        <v>209</v>
      </c>
      <c r="C103" s="17" t="s">
        <v>19</v>
      </c>
      <c r="D103" s="18">
        <v>15746.28</v>
      </c>
      <c r="E103" s="19"/>
      <c r="F103" s="18">
        <v>9493</v>
      </c>
      <c r="G103" s="24"/>
      <c r="H103" s="24">
        <v>7.55</v>
      </c>
      <c r="I103" s="24"/>
      <c r="J103" s="24">
        <v>2</v>
      </c>
      <c r="K103" s="24">
        <v>0.45</v>
      </c>
      <c r="N103" s="89"/>
    </row>
    <row r="104" spans="1:14" s="88" customFormat="1" ht="78" customHeight="1">
      <c r="A104" s="16">
        <f t="shared" si="8"/>
        <v>48</v>
      </c>
      <c r="B104" s="87" t="s">
        <v>154</v>
      </c>
      <c r="C104" s="17" t="s">
        <v>19</v>
      </c>
      <c r="D104" s="18">
        <v>20231.990000000002</v>
      </c>
      <c r="E104" s="19"/>
      <c r="F104" s="18">
        <v>9503.34</v>
      </c>
      <c r="G104" s="24"/>
      <c r="H104" s="24">
        <v>6.71</v>
      </c>
      <c r="I104" s="24"/>
      <c r="J104" s="24">
        <v>2</v>
      </c>
      <c r="K104" s="24">
        <v>0.45</v>
      </c>
      <c r="N104" s="89"/>
    </row>
    <row r="105" spans="1:14" s="88" customFormat="1" ht="78" customHeight="1">
      <c r="A105" s="16">
        <f t="shared" si="8"/>
        <v>49</v>
      </c>
      <c r="B105" s="87" t="s">
        <v>155</v>
      </c>
      <c r="C105" s="17" t="s">
        <v>19</v>
      </c>
      <c r="D105" s="18">
        <v>15746.28</v>
      </c>
      <c r="E105" s="19"/>
      <c r="F105" s="18">
        <v>9493</v>
      </c>
      <c r="G105" s="24"/>
      <c r="H105" s="24">
        <v>7.55</v>
      </c>
      <c r="I105" s="24"/>
      <c r="J105" s="24">
        <v>2</v>
      </c>
      <c r="K105" s="24">
        <v>0.45</v>
      </c>
      <c r="N105" s="89"/>
    </row>
    <row r="106" spans="1:14" s="88" customFormat="1" ht="78" customHeight="1">
      <c r="A106" s="16">
        <f t="shared" si="8"/>
        <v>50</v>
      </c>
      <c r="B106" s="87" t="s">
        <v>156</v>
      </c>
      <c r="C106" s="17" t="s">
        <v>19</v>
      </c>
      <c r="D106" s="18">
        <v>15816</v>
      </c>
      <c r="E106" s="19"/>
      <c r="F106" s="18">
        <v>9562</v>
      </c>
      <c r="G106" s="24"/>
      <c r="H106" s="24">
        <v>8.11</v>
      </c>
      <c r="I106" s="24"/>
      <c r="J106" s="24">
        <v>2</v>
      </c>
      <c r="K106" s="24">
        <v>0.45</v>
      </c>
      <c r="N106" s="89"/>
    </row>
    <row r="107" spans="1:14" s="88" customFormat="1" ht="78" customHeight="1">
      <c r="A107" s="16">
        <f t="shared" si="8"/>
        <v>51</v>
      </c>
      <c r="B107" s="87" t="s">
        <v>210</v>
      </c>
      <c r="C107" s="17" t="s">
        <v>19</v>
      </c>
      <c r="D107" s="18">
        <v>15746.28</v>
      </c>
      <c r="E107" s="19"/>
      <c r="F107" s="18">
        <v>9493</v>
      </c>
      <c r="G107" s="24"/>
      <c r="H107" s="24">
        <v>7.55</v>
      </c>
      <c r="I107" s="24"/>
      <c r="J107" s="24">
        <v>2</v>
      </c>
      <c r="K107" s="24">
        <v>0.45</v>
      </c>
      <c r="N107" s="89"/>
    </row>
    <row r="108" spans="1:14" s="88" customFormat="1" ht="78" customHeight="1">
      <c r="A108" s="16">
        <f t="shared" si="8"/>
        <v>52</v>
      </c>
      <c r="B108" s="87" t="s">
        <v>211</v>
      </c>
      <c r="C108" s="17" t="s">
        <v>19</v>
      </c>
      <c r="D108" s="18">
        <v>20231.990000000002</v>
      </c>
      <c r="E108" s="19"/>
      <c r="F108" s="18">
        <v>9503.34</v>
      </c>
      <c r="G108" s="24"/>
      <c r="H108" s="24">
        <v>6.71</v>
      </c>
      <c r="I108" s="24"/>
      <c r="J108" s="24">
        <v>2</v>
      </c>
      <c r="K108" s="24">
        <v>0.45</v>
      </c>
      <c r="N108" s="89"/>
    </row>
    <row r="109" spans="1:14" s="88" customFormat="1" ht="78" customHeight="1">
      <c r="A109" s="16">
        <f t="shared" si="8"/>
        <v>53</v>
      </c>
      <c r="B109" s="87" t="s">
        <v>212</v>
      </c>
      <c r="C109" s="17" t="s">
        <v>19</v>
      </c>
      <c r="D109" s="18">
        <v>15746.28</v>
      </c>
      <c r="E109" s="19"/>
      <c r="F109" s="18">
        <v>9493</v>
      </c>
      <c r="G109" s="24"/>
      <c r="H109" s="24">
        <v>7.55</v>
      </c>
      <c r="I109" s="24"/>
      <c r="J109" s="24">
        <v>2</v>
      </c>
      <c r="K109" s="24">
        <v>0.45</v>
      </c>
      <c r="N109" s="89"/>
    </row>
    <row r="110" spans="1:14" s="88" customFormat="1" ht="78" customHeight="1">
      <c r="A110" s="16">
        <f t="shared" si="8"/>
        <v>54</v>
      </c>
      <c r="B110" s="87" t="s">
        <v>213</v>
      </c>
      <c r="C110" s="17" t="s">
        <v>19</v>
      </c>
      <c r="D110" s="18">
        <v>15816</v>
      </c>
      <c r="E110" s="19"/>
      <c r="F110" s="18">
        <v>9562</v>
      </c>
      <c r="G110" s="24"/>
      <c r="H110" s="24">
        <v>8.11</v>
      </c>
      <c r="I110" s="24"/>
      <c r="J110" s="24">
        <v>2</v>
      </c>
      <c r="K110" s="24">
        <v>0.45</v>
      </c>
      <c r="N110" s="89"/>
    </row>
    <row r="111" spans="1:14" s="88" customFormat="1" ht="78" customHeight="1">
      <c r="A111" s="16">
        <f t="shared" si="8"/>
        <v>55</v>
      </c>
      <c r="B111" s="87" t="s">
        <v>214</v>
      </c>
      <c r="C111" s="17" t="s">
        <v>19</v>
      </c>
      <c r="D111" s="18">
        <v>15746.28</v>
      </c>
      <c r="E111" s="19"/>
      <c r="F111" s="18">
        <v>9493</v>
      </c>
      <c r="G111" s="24"/>
      <c r="H111" s="24">
        <v>7.55</v>
      </c>
      <c r="I111" s="24"/>
      <c r="J111" s="24">
        <v>2</v>
      </c>
      <c r="K111" s="24">
        <v>0.45</v>
      </c>
      <c r="N111" s="89"/>
    </row>
    <row r="112" spans="1:14" s="88" customFormat="1" ht="78" customHeight="1">
      <c r="A112" s="16">
        <f t="shared" si="8"/>
        <v>56</v>
      </c>
      <c r="B112" s="87" t="s">
        <v>215</v>
      </c>
      <c r="C112" s="17" t="s">
        <v>19</v>
      </c>
      <c r="D112" s="18">
        <v>20231.990000000002</v>
      </c>
      <c r="E112" s="19"/>
      <c r="F112" s="18">
        <v>9503.34</v>
      </c>
      <c r="G112" s="24"/>
      <c r="H112" s="24">
        <v>6.71</v>
      </c>
      <c r="I112" s="24"/>
      <c r="J112" s="24">
        <v>2</v>
      </c>
      <c r="K112" s="24">
        <v>0.45</v>
      </c>
      <c r="N112" s="89"/>
    </row>
    <row r="113" spans="1:14" s="88" customFormat="1" ht="78" customHeight="1">
      <c r="A113" s="16">
        <f t="shared" si="8"/>
        <v>57</v>
      </c>
      <c r="B113" s="87" t="s">
        <v>216</v>
      </c>
      <c r="C113" s="17" t="s">
        <v>19</v>
      </c>
      <c r="D113" s="18">
        <v>15746.28</v>
      </c>
      <c r="E113" s="19"/>
      <c r="F113" s="18">
        <v>9493</v>
      </c>
      <c r="G113" s="24"/>
      <c r="H113" s="24">
        <v>7.55</v>
      </c>
      <c r="I113" s="24"/>
      <c r="J113" s="24">
        <v>2</v>
      </c>
      <c r="K113" s="24">
        <v>0.45</v>
      </c>
      <c r="N113" s="89"/>
    </row>
    <row r="114" spans="1:14" s="88" customFormat="1" ht="78" customHeight="1">
      <c r="A114" s="16">
        <f t="shared" si="8"/>
        <v>58</v>
      </c>
      <c r="B114" s="87" t="s">
        <v>217</v>
      </c>
      <c r="C114" s="17" t="s">
        <v>19</v>
      </c>
      <c r="D114" s="18">
        <v>15816</v>
      </c>
      <c r="E114" s="19"/>
      <c r="F114" s="18">
        <v>9562</v>
      </c>
      <c r="G114" s="24"/>
      <c r="H114" s="24">
        <v>8.11</v>
      </c>
      <c r="I114" s="24"/>
      <c r="J114" s="24">
        <v>2</v>
      </c>
      <c r="K114" s="24">
        <v>0.45</v>
      </c>
      <c r="N114" s="89"/>
    </row>
    <row r="115" spans="1:14" s="88" customFormat="1" ht="78" customHeight="1">
      <c r="A115" s="16">
        <f t="shared" si="8"/>
        <v>59</v>
      </c>
      <c r="B115" s="87" t="s">
        <v>157</v>
      </c>
      <c r="C115" s="17" t="s">
        <v>19</v>
      </c>
      <c r="D115" s="18">
        <v>15746.28</v>
      </c>
      <c r="E115" s="19"/>
      <c r="F115" s="18">
        <v>9493</v>
      </c>
      <c r="G115" s="24"/>
      <c r="H115" s="24">
        <v>7.55</v>
      </c>
      <c r="I115" s="24"/>
      <c r="J115" s="24">
        <v>2</v>
      </c>
      <c r="K115" s="24">
        <v>0.45</v>
      </c>
      <c r="N115" s="89"/>
    </row>
    <row r="116" spans="1:14" s="88" customFormat="1" ht="78" customHeight="1">
      <c r="A116" s="16">
        <f t="shared" si="8"/>
        <v>60</v>
      </c>
      <c r="B116" s="87" t="s">
        <v>158</v>
      </c>
      <c r="C116" s="17" t="s">
        <v>19</v>
      </c>
      <c r="D116" s="18">
        <v>20231.990000000002</v>
      </c>
      <c r="E116" s="19"/>
      <c r="F116" s="18">
        <v>9503.34</v>
      </c>
      <c r="G116" s="24"/>
      <c r="H116" s="24">
        <v>6.71</v>
      </c>
      <c r="I116" s="24"/>
      <c r="J116" s="24">
        <v>2</v>
      </c>
      <c r="K116" s="24">
        <v>0.45</v>
      </c>
      <c r="N116" s="89"/>
    </row>
    <row r="117" spans="1:14" s="88" customFormat="1" ht="78" customHeight="1">
      <c r="A117" s="16">
        <f t="shared" si="8"/>
        <v>61</v>
      </c>
      <c r="B117" s="87" t="s">
        <v>159</v>
      </c>
      <c r="C117" s="17" t="s">
        <v>19</v>
      </c>
      <c r="D117" s="18">
        <v>15746.28</v>
      </c>
      <c r="E117" s="19"/>
      <c r="F117" s="18">
        <v>9493</v>
      </c>
      <c r="G117" s="24"/>
      <c r="H117" s="24">
        <v>7.55</v>
      </c>
      <c r="I117" s="24"/>
      <c r="J117" s="24">
        <v>2</v>
      </c>
      <c r="K117" s="24">
        <v>0.45</v>
      </c>
      <c r="N117" s="89"/>
    </row>
    <row r="118" spans="1:14" s="88" customFormat="1" ht="78" customHeight="1">
      <c r="A118" s="16">
        <f t="shared" si="8"/>
        <v>62</v>
      </c>
      <c r="B118" s="87" t="s">
        <v>160</v>
      </c>
      <c r="C118" s="17" t="s">
        <v>19</v>
      </c>
      <c r="D118" s="18">
        <v>15816</v>
      </c>
      <c r="E118" s="19"/>
      <c r="F118" s="18">
        <v>9562</v>
      </c>
      <c r="G118" s="24"/>
      <c r="H118" s="24">
        <v>8.11</v>
      </c>
      <c r="I118" s="24"/>
      <c r="J118" s="24">
        <v>2</v>
      </c>
      <c r="K118" s="24">
        <v>0.45</v>
      </c>
      <c r="N118" s="89"/>
    </row>
    <row r="119" spans="1:14" s="88" customFormat="1" ht="78" customHeight="1">
      <c r="A119" s="16">
        <f t="shared" si="8"/>
        <v>63</v>
      </c>
      <c r="B119" s="87" t="s">
        <v>218</v>
      </c>
      <c r="C119" s="17" t="s">
        <v>19</v>
      </c>
      <c r="D119" s="18">
        <v>15746.28</v>
      </c>
      <c r="E119" s="19"/>
      <c r="F119" s="18">
        <v>9493</v>
      </c>
      <c r="G119" s="24"/>
      <c r="H119" s="24">
        <v>7.55</v>
      </c>
      <c r="I119" s="24"/>
      <c r="J119" s="24">
        <v>2</v>
      </c>
      <c r="K119" s="24">
        <v>0.45</v>
      </c>
      <c r="N119" s="89"/>
    </row>
    <row r="120" spans="1:14" s="88" customFormat="1" ht="78" customHeight="1">
      <c r="A120" s="16">
        <f t="shared" si="8"/>
        <v>64</v>
      </c>
      <c r="B120" s="87" t="s">
        <v>161</v>
      </c>
      <c r="C120" s="17" t="s">
        <v>19</v>
      </c>
      <c r="D120" s="18">
        <v>20231.990000000002</v>
      </c>
      <c r="E120" s="19"/>
      <c r="F120" s="18">
        <v>9503.34</v>
      </c>
      <c r="G120" s="24"/>
      <c r="H120" s="24">
        <v>6.71</v>
      </c>
      <c r="I120" s="24"/>
      <c r="J120" s="24">
        <v>2</v>
      </c>
      <c r="K120" s="24">
        <v>0.45</v>
      </c>
      <c r="N120" s="89"/>
    </row>
    <row r="121" spans="1:14" s="88" customFormat="1" ht="78" customHeight="1">
      <c r="A121" s="16">
        <f t="shared" si="8"/>
        <v>65</v>
      </c>
      <c r="B121" s="87" t="s">
        <v>162</v>
      </c>
      <c r="C121" s="17" t="s">
        <v>19</v>
      </c>
      <c r="D121" s="18">
        <v>15746.28</v>
      </c>
      <c r="E121" s="19"/>
      <c r="F121" s="18">
        <v>9493</v>
      </c>
      <c r="G121" s="24"/>
      <c r="H121" s="24">
        <v>7.55</v>
      </c>
      <c r="I121" s="24"/>
      <c r="J121" s="24">
        <v>2</v>
      </c>
      <c r="K121" s="24">
        <v>0.45</v>
      </c>
      <c r="N121" s="89"/>
    </row>
    <row r="122" spans="1:14" s="88" customFormat="1" ht="78" customHeight="1">
      <c r="A122" s="16">
        <f t="shared" si="8"/>
        <v>66</v>
      </c>
      <c r="B122" s="87" t="s">
        <v>219</v>
      </c>
      <c r="C122" s="17" t="s">
        <v>19</v>
      </c>
      <c r="D122" s="18">
        <v>15816</v>
      </c>
      <c r="E122" s="19"/>
      <c r="F122" s="18">
        <v>9562</v>
      </c>
      <c r="G122" s="24"/>
      <c r="H122" s="24">
        <v>8.11</v>
      </c>
      <c r="I122" s="24"/>
      <c r="J122" s="24">
        <v>2</v>
      </c>
      <c r="K122" s="24">
        <v>0.45</v>
      </c>
      <c r="N122" s="89"/>
    </row>
    <row r="123" spans="1:14" s="88" customFormat="1" ht="78" customHeight="1">
      <c r="A123" s="16">
        <f t="shared" ref="A123:A187" si="9">A122+1</f>
        <v>67</v>
      </c>
      <c r="B123" s="87" t="s">
        <v>163</v>
      </c>
      <c r="C123" s="17" t="s">
        <v>19</v>
      </c>
      <c r="D123" s="18">
        <v>15746.28</v>
      </c>
      <c r="E123" s="19"/>
      <c r="F123" s="18">
        <v>9493</v>
      </c>
      <c r="G123" s="24"/>
      <c r="H123" s="24">
        <v>7.55</v>
      </c>
      <c r="I123" s="24"/>
      <c r="J123" s="24">
        <v>2</v>
      </c>
      <c r="K123" s="24">
        <v>0.45</v>
      </c>
      <c r="N123" s="89"/>
    </row>
    <row r="124" spans="1:14" s="88" customFormat="1" ht="78" customHeight="1">
      <c r="A124" s="16">
        <f t="shared" si="9"/>
        <v>68</v>
      </c>
      <c r="B124" s="87" t="s">
        <v>164</v>
      </c>
      <c r="C124" s="17" t="s">
        <v>19</v>
      </c>
      <c r="D124" s="18">
        <v>20231.990000000002</v>
      </c>
      <c r="E124" s="19"/>
      <c r="F124" s="18">
        <v>9503.34</v>
      </c>
      <c r="G124" s="24"/>
      <c r="H124" s="24">
        <v>6.71</v>
      </c>
      <c r="I124" s="24"/>
      <c r="J124" s="24">
        <v>2</v>
      </c>
      <c r="K124" s="24">
        <v>0.45</v>
      </c>
      <c r="N124" s="89"/>
    </row>
    <row r="125" spans="1:14" s="88" customFormat="1" ht="78" customHeight="1">
      <c r="A125" s="16">
        <f t="shared" si="9"/>
        <v>69</v>
      </c>
      <c r="B125" s="87" t="s">
        <v>220</v>
      </c>
      <c r="C125" s="17" t="s">
        <v>19</v>
      </c>
      <c r="D125" s="18">
        <v>15746.28</v>
      </c>
      <c r="E125" s="19"/>
      <c r="F125" s="18">
        <v>9493</v>
      </c>
      <c r="G125" s="24"/>
      <c r="H125" s="24">
        <v>7.55</v>
      </c>
      <c r="I125" s="24"/>
      <c r="J125" s="24">
        <v>2</v>
      </c>
      <c r="K125" s="24">
        <v>0.45</v>
      </c>
      <c r="N125" s="89"/>
    </row>
    <row r="126" spans="1:14" s="88" customFormat="1" ht="78" customHeight="1">
      <c r="A126" s="16">
        <f t="shared" si="9"/>
        <v>70</v>
      </c>
      <c r="B126" s="87" t="s">
        <v>165</v>
      </c>
      <c r="C126" s="17" t="s">
        <v>19</v>
      </c>
      <c r="D126" s="18">
        <v>15816</v>
      </c>
      <c r="E126" s="19"/>
      <c r="F126" s="18">
        <v>9562</v>
      </c>
      <c r="G126" s="24"/>
      <c r="H126" s="24">
        <v>8.11</v>
      </c>
      <c r="I126" s="24"/>
      <c r="J126" s="24">
        <v>2</v>
      </c>
      <c r="K126" s="24">
        <v>0.45</v>
      </c>
      <c r="N126" s="89"/>
    </row>
    <row r="127" spans="1:14" s="88" customFormat="1" ht="78" customHeight="1">
      <c r="A127" s="16">
        <f t="shared" si="9"/>
        <v>71</v>
      </c>
      <c r="B127" s="87" t="s">
        <v>166</v>
      </c>
      <c r="C127" s="17" t="s">
        <v>19</v>
      </c>
      <c r="D127" s="18">
        <v>15746.28</v>
      </c>
      <c r="E127" s="19"/>
      <c r="F127" s="18">
        <v>9493</v>
      </c>
      <c r="G127" s="24"/>
      <c r="H127" s="24">
        <v>7.55</v>
      </c>
      <c r="I127" s="24"/>
      <c r="J127" s="24">
        <v>2</v>
      </c>
      <c r="K127" s="24">
        <v>0.45</v>
      </c>
      <c r="N127" s="89"/>
    </row>
    <row r="128" spans="1:14" s="88" customFormat="1" ht="78" customHeight="1">
      <c r="A128" s="16">
        <f t="shared" si="9"/>
        <v>72</v>
      </c>
      <c r="B128" s="87" t="s">
        <v>167</v>
      </c>
      <c r="C128" s="17" t="s">
        <v>19</v>
      </c>
      <c r="D128" s="18">
        <v>20231.990000000002</v>
      </c>
      <c r="E128" s="19"/>
      <c r="F128" s="18">
        <v>9503.34</v>
      </c>
      <c r="G128" s="24"/>
      <c r="H128" s="24">
        <v>6.71</v>
      </c>
      <c r="I128" s="24"/>
      <c r="J128" s="24">
        <v>2</v>
      </c>
      <c r="K128" s="24">
        <v>0.45</v>
      </c>
      <c r="N128" s="89"/>
    </row>
    <row r="129" spans="1:14" s="88" customFormat="1" ht="78" customHeight="1">
      <c r="A129" s="16">
        <f t="shared" si="9"/>
        <v>73</v>
      </c>
      <c r="B129" s="87" t="s">
        <v>221</v>
      </c>
      <c r="C129" s="17" t="s">
        <v>19</v>
      </c>
      <c r="D129" s="18">
        <v>15746.28</v>
      </c>
      <c r="E129" s="19"/>
      <c r="F129" s="18">
        <v>9493</v>
      </c>
      <c r="G129" s="24"/>
      <c r="H129" s="24">
        <v>7.55</v>
      </c>
      <c r="I129" s="24"/>
      <c r="J129" s="24">
        <v>2</v>
      </c>
      <c r="K129" s="24">
        <v>0.45</v>
      </c>
      <c r="N129" s="89"/>
    </row>
    <row r="130" spans="1:14" s="88" customFormat="1" ht="78" customHeight="1">
      <c r="A130" s="16">
        <f t="shared" si="9"/>
        <v>74</v>
      </c>
      <c r="B130" s="87" t="s">
        <v>222</v>
      </c>
      <c r="C130" s="17" t="s">
        <v>19</v>
      </c>
      <c r="D130" s="18">
        <v>15816</v>
      </c>
      <c r="E130" s="19"/>
      <c r="F130" s="18">
        <v>9562</v>
      </c>
      <c r="G130" s="24"/>
      <c r="H130" s="24">
        <v>8.11</v>
      </c>
      <c r="I130" s="24"/>
      <c r="J130" s="24">
        <v>2</v>
      </c>
      <c r="K130" s="24">
        <v>0.45</v>
      </c>
      <c r="N130" s="89"/>
    </row>
    <row r="131" spans="1:14" s="88" customFormat="1" ht="78" customHeight="1">
      <c r="A131" s="16">
        <f t="shared" si="9"/>
        <v>75</v>
      </c>
      <c r="B131" s="87" t="s">
        <v>168</v>
      </c>
      <c r="C131" s="17" t="s">
        <v>19</v>
      </c>
      <c r="D131" s="18">
        <v>15746.28</v>
      </c>
      <c r="E131" s="19"/>
      <c r="F131" s="18">
        <v>9493</v>
      </c>
      <c r="G131" s="24"/>
      <c r="H131" s="24">
        <v>7.55</v>
      </c>
      <c r="I131" s="24"/>
      <c r="J131" s="24">
        <v>2</v>
      </c>
      <c r="K131" s="24">
        <v>0.45</v>
      </c>
      <c r="N131" s="89"/>
    </row>
    <row r="132" spans="1:14" s="88" customFormat="1" ht="78" customHeight="1">
      <c r="A132" s="16">
        <f t="shared" si="9"/>
        <v>76</v>
      </c>
      <c r="B132" s="87" t="s">
        <v>169</v>
      </c>
      <c r="C132" s="17" t="s">
        <v>19</v>
      </c>
      <c r="D132" s="18">
        <v>20231.990000000002</v>
      </c>
      <c r="E132" s="19"/>
      <c r="F132" s="18">
        <v>9503.34</v>
      </c>
      <c r="G132" s="24"/>
      <c r="H132" s="24">
        <v>6.71</v>
      </c>
      <c r="I132" s="24"/>
      <c r="J132" s="24">
        <v>2</v>
      </c>
      <c r="K132" s="24">
        <v>0.45</v>
      </c>
      <c r="N132" s="89"/>
    </row>
    <row r="133" spans="1:14" s="88" customFormat="1" ht="78" customHeight="1">
      <c r="A133" s="16">
        <f t="shared" si="9"/>
        <v>77</v>
      </c>
      <c r="B133" s="87" t="s">
        <v>170</v>
      </c>
      <c r="C133" s="17" t="s">
        <v>19</v>
      </c>
      <c r="D133" s="18">
        <v>15746.28</v>
      </c>
      <c r="E133" s="19"/>
      <c r="F133" s="18">
        <v>9493</v>
      </c>
      <c r="G133" s="24"/>
      <c r="H133" s="24">
        <v>7.55</v>
      </c>
      <c r="I133" s="24"/>
      <c r="J133" s="24">
        <v>2</v>
      </c>
      <c r="K133" s="24">
        <v>0.45</v>
      </c>
      <c r="N133" s="89"/>
    </row>
    <row r="134" spans="1:14" s="88" customFormat="1" ht="78" customHeight="1">
      <c r="A134" s="16">
        <f t="shared" si="9"/>
        <v>78</v>
      </c>
      <c r="B134" s="87" t="s">
        <v>171</v>
      </c>
      <c r="C134" s="17" t="s">
        <v>19</v>
      </c>
      <c r="D134" s="18">
        <v>15816</v>
      </c>
      <c r="E134" s="19"/>
      <c r="F134" s="18">
        <v>9562</v>
      </c>
      <c r="G134" s="24"/>
      <c r="H134" s="24">
        <v>8.11</v>
      </c>
      <c r="I134" s="24"/>
      <c r="J134" s="24">
        <v>2</v>
      </c>
      <c r="K134" s="24">
        <v>0.45</v>
      </c>
      <c r="N134" s="89"/>
    </row>
    <row r="135" spans="1:14" s="88" customFormat="1" ht="78" customHeight="1">
      <c r="A135" s="16">
        <f t="shared" si="9"/>
        <v>79</v>
      </c>
      <c r="B135" s="87" t="s">
        <v>172</v>
      </c>
      <c r="C135" s="17" t="s">
        <v>19</v>
      </c>
      <c r="D135" s="18">
        <v>15746.28</v>
      </c>
      <c r="E135" s="19"/>
      <c r="F135" s="18">
        <v>9493</v>
      </c>
      <c r="G135" s="24"/>
      <c r="H135" s="24">
        <v>7.55</v>
      </c>
      <c r="I135" s="24"/>
      <c r="J135" s="24">
        <v>2</v>
      </c>
      <c r="K135" s="24">
        <v>0.45</v>
      </c>
      <c r="N135" s="89"/>
    </row>
    <row r="136" spans="1:14" s="88" customFormat="1" ht="78" customHeight="1">
      <c r="A136" s="16">
        <f t="shared" si="9"/>
        <v>80</v>
      </c>
      <c r="B136" s="87" t="s">
        <v>173</v>
      </c>
      <c r="C136" s="17" t="s">
        <v>19</v>
      </c>
      <c r="D136" s="18">
        <v>20231.990000000002</v>
      </c>
      <c r="E136" s="19"/>
      <c r="F136" s="18">
        <v>9503.34</v>
      </c>
      <c r="G136" s="24"/>
      <c r="H136" s="24">
        <v>6.71</v>
      </c>
      <c r="I136" s="24"/>
      <c r="J136" s="24">
        <v>2</v>
      </c>
      <c r="K136" s="24">
        <v>0.45</v>
      </c>
      <c r="N136" s="89"/>
    </row>
    <row r="137" spans="1:14" s="88" customFormat="1" ht="78" customHeight="1">
      <c r="A137" s="16">
        <f t="shared" si="9"/>
        <v>81</v>
      </c>
      <c r="B137" s="87" t="s">
        <v>223</v>
      </c>
      <c r="C137" s="17" t="s">
        <v>19</v>
      </c>
      <c r="D137" s="18">
        <v>15746.28</v>
      </c>
      <c r="E137" s="19"/>
      <c r="F137" s="18">
        <v>9493</v>
      </c>
      <c r="G137" s="24"/>
      <c r="H137" s="24">
        <v>7.55</v>
      </c>
      <c r="I137" s="24"/>
      <c r="J137" s="24">
        <v>2</v>
      </c>
      <c r="K137" s="24">
        <v>0.45</v>
      </c>
      <c r="N137" s="89"/>
    </row>
    <row r="138" spans="1:14" s="88" customFormat="1" ht="78" customHeight="1">
      <c r="A138" s="16">
        <f t="shared" si="9"/>
        <v>82</v>
      </c>
      <c r="B138" s="87" t="s">
        <v>224</v>
      </c>
      <c r="C138" s="17" t="s">
        <v>19</v>
      </c>
      <c r="D138" s="18">
        <v>15816</v>
      </c>
      <c r="E138" s="19"/>
      <c r="F138" s="18">
        <v>9562</v>
      </c>
      <c r="G138" s="24"/>
      <c r="H138" s="24">
        <v>8.11</v>
      </c>
      <c r="I138" s="24"/>
      <c r="J138" s="24">
        <v>2</v>
      </c>
      <c r="K138" s="24">
        <v>0.45</v>
      </c>
      <c r="N138" s="89"/>
    </row>
    <row r="139" spans="1:14" s="88" customFormat="1" ht="78" customHeight="1">
      <c r="A139" s="16">
        <f t="shared" si="9"/>
        <v>83</v>
      </c>
      <c r="B139" s="87" t="s">
        <v>225</v>
      </c>
      <c r="C139" s="17" t="s">
        <v>19</v>
      </c>
      <c r="D139" s="18">
        <v>15746.28</v>
      </c>
      <c r="E139" s="19"/>
      <c r="F139" s="18">
        <v>9493</v>
      </c>
      <c r="G139" s="24"/>
      <c r="H139" s="24">
        <v>7.55</v>
      </c>
      <c r="I139" s="24"/>
      <c r="J139" s="24">
        <v>2</v>
      </c>
      <c r="K139" s="24">
        <v>0.45</v>
      </c>
      <c r="N139" s="89"/>
    </row>
    <row r="140" spans="1:14" s="88" customFormat="1" ht="78" customHeight="1">
      <c r="A140" s="16">
        <f t="shared" si="9"/>
        <v>84</v>
      </c>
      <c r="B140" s="87" t="s">
        <v>174</v>
      </c>
      <c r="C140" s="17" t="s">
        <v>19</v>
      </c>
      <c r="D140" s="18">
        <v>20231.990000000002</v>
      </c>
      <c r="E140" s="19"/>
      <c r="F140" s="18">
        <v>9503.34</v>
      </c>
      <c r="G140" s="24"/>
      <c r="H140" s="24">
        <v>6.71</v>
      </c>
      <c r="I140" s="24"/>
      <c r="J140" s="24">
        <v>2</v>
      </c>
      <c r="K140" s="24">
        <v>0.45</v>
      </c>
      <c r="N140" s="89"/>
    </row>
    <row r="141" spans="1:14" s="88" customFormat="1" ht="78" customHeight="1">
      <c r="A141" s="16">
        <f t="shared" si="9"/>
        <v>85</v>
      </c>
      <c r="B141" s="87" t="s">
        <v>226</v>
      </c>
      <c r="C141" s="17" t="s">
        <v>19</v>
      </c>
      <c r="D141" s="18">
        <v>15746.28</v>
      </c>
      <c r="E141" s="19"/>
      <c r="F141" s="18">
        <v>9493</v>
      </c>
      <c r="G141" s="24"/>
      <c r="H141" s="24">
        <v>7.55</v>
      </c>
      <c r="I141" s="24"/>
      <c r="J141" s="24">
        <v>2</v>
      </c>
      <c r="K141" s="24">
        <v>0.45</v>
      </c>
      <c r="N141" s="89"/>
    </row>
    <row r="142" spans="1:14" s="88" customFormat="1" ht="78" customHeight="1">
      <c r="A142" s="16">
        <f t="shared" si="9"/>
        <v>86</v>
      </c>
      <c r="B142" s="87" t="s">
        <v>227</v>
      </c>
      <c r="C142" s="17" t="s">
        <v>19</v>
      </c>
      <c r="D142" s="18">
        <v>15816</v>
      </c>
      <c r="E142" s="19"/>
      <c r="F142" s="18">
        <v>9562</v>
      </c>
      <c r="G142" s="24"/>
      <c r="H142" s="24">
        <v>8.11</v>
      </c>
      <c r="I142" s="24"/>
      <c r="J142" s="24">
        <v>2</v>
      </c>
      <c r="K142" s="24">
        <v>0.45</v>
      </c>
      <c r="N142" s="89"/>
    </row>
    <row r="143" spans="1:14" s="88" customFormat="1" ht="78" customHeight="1">
      <c r="A143" s="16">
        <f t="shared" si="9"/>
        <v>87</v>
      </c>
      <c r="B143" s="87" t="s">
        <v>175</v>
      </c>
      <c r="C143" s="17" t="s">
        <v>19</v>
      </c>
      <c r="D143" s="18">
        <v>15746.28</v>
      </c>
      <c r="E143" s="19"/>
      <c r="F143" s="18">
        <v>9493</v>
      </c>
      <c r="G143" s="24"/>
      <c r="H143" s="24">
        <v>7.55</v>
      </c>
      <c r="I143" s="24"/>
      <c r="J143" s="24">
        <v>2</v>
      </c>
      <c r="K143" s="24">
        <v>0.45</v>
      </c>
      <c r="N143" s="89"/>
    </row>
    <row r="144" spans="1:14" s="88" customFormat="1" ht="78" customHeight="1">
      <c r="A144" s="16">
        <f t="shared" si="9"/>
        <v>88</v>
      </c>
      <c r="B144" s="87" t="s">
        <v>228</v>
      </c>
      <c r="C144" s="17" t="s">
        <v>19</v>
      </c>
      <c r="D144" s="18">
        <v>20231.990000000002</v>
      </c>
      <c r="E144" s="19"/>
      <c r="F144" s="18">
        <v>9503.34</v>
      </c>
      <c r="G144" s="24"/>
      <c r="H144" s="24">
        <v>6.71</v>
      </c>
      <c r="I144" s="24"/>
      <c r="J144" s="24">
        <v>2</v>
      </c>
      <c r="K144" s="24">
        <v>0.45</v>
      </c>
      <c r="N144" s="89"/>
    </row>
    <row r="145" spans="1:14" s="88" customFormat="1" ht="78" customHeight="1">
      <c r="A145" s="16">
        <f t="shared" si="9"/>
        <v>89</v>
      </c>
      <c r="B145" s="87" t="s">
        <v>176</v>
      </c>
      <c r="C145" s="17" t="s">
        <v>19</v>
      </c>
      <c r="D145" s="18">
        <v>15746.28</v>
      </c>
      <c r="E145" s="19"/>
      <c r="F145" s="18">
        <v>9493</v>
      </c>
      <c r="G145" s="24"/>
      <c r="H145" s="24">
        <v>7.55</v>
      </c>
      <c r="I145" s="24"/>
      <c r="J145" s="24">
        <v>2</v>
      </c>
      <c r="K145" s="24">
        <v>0.45</v>
      </c>
      <c r="N145" s="89"/>
    </row>
    <row r="146" spans="1:14" s="88" customFormat="1" ht="78" customHeight="1">
      <c r="A146" s="16">
        <f t="shared" si="9"/>
        <v>90</v>
      </c>
      <c r="B146" s="87" t="s">
        <v>229</v>
      </c>
      <c r="C146" s="17" t="s">
        <v>19</v>
      </c>
      <c r="D146" s="18">
        <v>15816</v>
      </c>
      <c r="E146" s="19"/>
      <c r="F146" s="18">
        <v>9562</v>
      </c>
      <c r="G146" s="24"/>
      <c r="H146" s="24">
        <v>8.11</v>
      </c>
      <c r="I146" s="24"/>
      <c r="J146" s="24">
        <v>2</v>
      </c>
      <c r="K146" s="24">
        <v>0.45</v>
      </c>
      <c r="N146" s="89"/>
    </row>
    <row r="147" spans="1:14" s="88" customFormat="1" ht="78" customHeight="1">
      <c r="A147" s="16">
        <f t="shared" si="9"/>
        <v>91</v>
      </c>
      <c r="B147" s="87" t="s">
        <v>177</v>
      </c>
      <c r="C147" s="17" t="s">
        <v>19</v>
      </c>
      <c r="D147" s="18">
        <v>15746.28</v>
      </c>
      <c r="E147" s="19"/>
      <c r="F147" s="18">
        <v>9493</v>
      </c>
      <c r="G147" s="24"/>
      <c r="H147" s="24">
        <v>7.55</v>
      </c>
      <c r="I147" s="24"/>
      <c r="J147" s="24">
        <v>2</v>
      </c>
      <c r="K147" s="24">
        <v>0.45</v>
      </c>
      <c r="N147" s="89"/>
    </row>
    <row r="148" spans="1:14" s="88" customFormat="1" ht="78" customHeight="1">
      <c r="A148" s="16">
        <f t="shared" si="9"/>
        <v>92</v>
      </c>
      <c r="B148" s="87" t="s">
        <v>230</v>
      </c>
      <c r="C148" s="17" t="s">
        <v>19</v>
      </c>
      <c r="D148" s="18">
        <v>20231.990000000002</v>
      </c>
      <c r="E148" s="19"/>
      <c r="F148" s="18">
        <v>9503.34</v>
      </c>
      <c r="G148" s="24"/>
      <c r="H148" s="24">
        <v>6.71</v>
      </c>
      <c r="I148" s="24"/>
      <c r="J148" s="24">
        <v>2</v>
      </c>
      <c r="K148" s="24">
        <v>0.45</v>
      </c>
      <c r="N148" s="89"/>
    </row>
    <row r="149" spans="1:14" s="88" customFormat="1" ht="78" customHeight="1">
      <c r="A149" s="16">
        <f t="shared" si="9"/>
        <v>93</v>
      </c>
      <c r="B149" s="87" t="s">
        <v>231</v>
      </c>
      <c r="C149" s="17" t="s">
        <v>19</v>
      </c>
      <c r="D149" s="18">
        <v>15746.28</v>
      </c>
      <c r="E149" s="19"/>
      <c r="F149" s="18">
        <v>9493</v>
      </c>
      <c r="G149" s="24"/>
      <c r="H149" s="24">
        <v>7.55</v>
      </c>
      <c r="I149" s="24"/>
      <c r="J149" s="24">
        <v>2</v>
      </c>
      <c r="K149" s="24">
        <v>0.45</v>
      </c>
      <c r="N149" s="89"/>
    </row>
    <row r="150" spans="1:14" s="88" customFormat="1" ht="78" customHeight="1">
      <c r="A150" s="16">
        <f t="shared" si="9"/>
        <v>94</v>
      </c>
      <c r="B150" s="87" t="s">
        <v>232</v>
      </c>
      <c r="C150" s="17" t="s">
        <v>19</v>
      </c>
      <c r="D150" s="18">
        <v>15816</v>
      </c>
      <c r="E150" s="19"/>
      <c r="F150" s="18">
        <v>9562</v>
      </c>
      <c r="G150" s="24"/>
      <c r="H150" s="24">
        <v>8.11</v>
      </c>
      <c r="I150" s="24"/>
      <c r="J150" s="24">
        <v>2</v>
      </c>
      <c r="K150" s="24">
        <v>0.45</v>
      </c>
      <c r="N150" s="89"/>
    </row>
    <row r="151" spans="1:14" s="88" customFormat="1" ht="78" customHeight="1">
      <c r="A151" s="16">
        <f t="shared" si="9"/>
        <v>95</v>
      </c>
      <c r="B151" s="87" t="s">
        <v>233</v>
      </c>
      <c r="C151" s="17" t="s">
        <v>19</v>
      </c>
      <c r="D151" s="18">
        <v>15746.28</v>
      </c>
      <c r="E151" s="19"/>
      <c r="F151" s="18">
        <v>9493</v>
      </c>
      <c r="G151" s="24"/>
      <c r="H151" s="24">
        <v>7.55</v>
      </c>
      <c r="I151" s="24"/>
      <c r="J151" s="24">
        <v>2</v>
      </c>
      <c r="K151" s="24">
        <v>0.45</v>
      </c>
      <c r="N151" s="89"/>
    </row>
    <row r="152" spans="1:14" s="88" customFormat="1" ht="78" customHeight="1">
      <c r="A152" s="16">
        <f t="shared" si="9"/>
        <v>96</v>
      </c>
      <c r="B152" s="87" t="s">
        <v>234</v>
      </c>
      <c r="C152" s="17" t="s">
        <v>19</v>
      </c>
      <c r="D152" s="18">
        <v>20231.990000000002</v>
      </c>
      <c r="E152" s="19"/>
      <c r="F152" s="18">
        <v>9503.34</v>
      </c>
      <c r="G152" s="24"/>
      <c r="H152" s="24">
        <v>6.71</v>
      </c>
      <c r="I152" s="24"/>
      <c r="J152" s="24">
        <v>2</v>
      </c>
      <c r="K152" s="24">
        <v>0.45</v>
      </c>
      <c r="N152" s="89"/>
    </row>
    <row r="153" spans="1:14" s="88" customFormat="1" ht="78" customHeight="1">
      <c r="A153" s="16">
        <f t="shared" si="9"/>
        <v>97</v>
      </c>
      <c r="B153" s="87" t="s">
        <v>235</v>
      </c>
      <c r="C153" s="17" t="s">
        <v>19</v>
      </c>
      <c r="D153" s="18">
        <v>15746.28</v>
      </c>
      <c r="E153" s="19"/>
      <c r="F153" s="18">
        <v>9493</v>
      </c>
      <c r="G153" s="24"/>
      <c r="H153" s="24">
        <v>7.55</v>
      </c>
      <c r="I153" s="24"/>
      <c r="J153" s="24">
        <v>2</v>
      </c>
      <c r="K153" s="24">
        <v>0.45</v>
      </c>
      <c r="N153" s="89"/>
    </row>
    <row r="154" spans="1:14" s="88" customFormat="1" ht="78" customHeight="1">
      <c r="A154" s="16">
        <f t="shared" si="9"/>
        <v>98</v>
      </c>
      <c r="B154" s="87" t="s">
        <v>178</v>
      </c>
      <c r="C154" s="17" t="s">
        <v>19</v>
      </c>
      <c r="D154" s="18">
        <v>15816</v>
      </c>
      <c r="E154" s="19"/>
      <c r="F154" s="18">
        <v>9562</v>
      </c>
      <c r="G154" s="24"/>
      <c r="H154" s="24">
        <v>8.11</v>
      </c>
      <c r="I154" s="24"/>
      <c r="J154" s="24">
        <v>2</v>
      </c>
      <c r="K154" s="24">
        <v>0.45</v>
      </c>
      <c r="N154" s="89"/>
    </row>
    <row r="155" spans="1:14" s="88" customFormat="1" ht="78" customHeight="1">
      <c r="A155" s="16">
        <f t="shared" si="9"/>
        <v>99</v>
      </c>
      <c r="B155" s="87" t="s">
        <v>236</v>
      </c>
      <c r="C155" s="17" t="s">
        <v>19</v>
      </c>
      <c r="D155" s="18">
        <v>15746.28</v>
      </c>
      <c r="E155" s="19"/>
      <c r="F155" s="18">
        <v>9493</v>
      </c>
      <c r="G155" s="24"/>
      <c r="H155" s="24">
        <v>7.55</v>
      </c>
      <c r="I155" s="24"/>
      <c r="J155" s="24">
        <v>2</v>
      </c>
      <c r="K155" s="24">
        <v>0.45</v>
      </c>
      <c r="N155" s="89"/>
    </row>
    <row r="156" spans="1:14" s="88" customFormat="1" ht="78" customHeight="1">
      <c r="A156" s="16">
        <f t="shared" si="9"/>
        <v>100</v>
      </c>
      <c r="B156" s="87" t="s">
        <v>179</v>
      </c>
      <c r="C156" s="17" t="s">
        <v>19</v>
      </c>
      <c r="D156" s="18">
        <v>20231.990000000002</v>
      </c>
      <c r="E156" s="19"/>
      <c r="F156" s="18">
        <v>9503.34</v>
      </c>
      <c r="G156" s="24"/>
      <c r="H156" s="24">
        <v>6.71</v>
      </c>
      <c r="I156" s="24"/>
      <c r="J156" s="24">
        <v>2</v>
      </c>
      <c r="K156" s="24">
        <v>0.45</v>
      </c>
      <c r="N156" s="89"/>
    </row>
    <row r="157" spans="1:14" s="88" customFormat="1" ht="78" customHeight="1">
      <c r="A157" s="16">
        <f t="shared" si="9"/>
        <v>101</v>
      </c>
      <c r="B157" s="87" t="s">
        <v>237</v>
      </c>
      <c r="C157" s="17" t="s">
        <v>19</v>
      </c>
      <c r="D157" s="18">
        <v>15746.28</v>
      </c>
      <c r="E157" s="19"/>
      <c r="F157" s="18">
        <v>9493</v>
      </c>
      <c r="G157" s="24"/>
      <c r="H157" s="24">
        <v>7.55</v>
      </c>
      <c r="I157" s="24"/>
      <c r="J157" s="24">
        <v>2</v>
      </c>
      <c r="K157" s="24">
        <v>0.45</v>
      </c>
      <c r="N157" s="89"/>
    </row>
    <row r="158" spans="1:14" s="88" customFormat="1" ht="78" customHeight="1">
      <c r="A158" s="16">
        <f t="shared" si="9"/>
        <v>102</v>
      </c>
      <c r="B158" s="87" t="s">
        <v>238</v>
      </c>
      <c r="C158" s="17" t="s">
        <v>19</v>
      </c>
      <c r="D158" s="18">
        <v>15816</v>
      </c>
      <c r="E158" s="19"/>
      <c r="F158" s="18">
        <v>9562</v>
      </c>
      <c r="G158" s="24"/>
      <c r="H158" s="24">
        <v>8.11</v>
      </c>
      <c r="I158" s="24"/>
      <c r="J158" s="24">
        <v>2</v>
      </c>
      <c r="K158" s="24">
        <v>0.45</v>
      </c>
      <c r="N158" s="89"/>
    </row>
    <row r="159" spans="1:14" s="88" customFormat="1" ht="78" customHeight="1">
      <c r="A159" s="16">
        <f t="shared" si="9"/>
        <v>103</v>
      </c>
      <c r="B159" s="87" t="s">
        <v>239</v>
      </c>
      <c r="C159" s="17" t="s">
        <v>19</v>
      </c>
      <c r="D159" s="18">
        <v>15746.28</v>
      </c>
      <c r="E159" s="19"/>
      <c r="F159" s="18">
        <v>9493</v>
      </c>
      <c r="G159" s="24"/>
      <c r="H159" s="24">
        <v>7.55</v>
      </c>
      <c r="I159" s="24"/>
      <c r="J159" s="24">
        <v>2</v>
      </c>
      <c r="K159" s="24">
        <v>0.45</v>
      </c>
      <c r="N159" s="89"/>
    </row>
    <row r="160" spans="1:14" s="88" customFormat="1" ht="78" customHeight="1">
      <c r="A160" s="16">
        <f t="shared" si="9"/>
        <v>104</v>
      </c>
      <c r="B160" s="87" t="s">
        <v>240</v>
      </c>
      <c r="C160" s="17" t="s">
        <v>19</v>
      </c>
      <c r="D160" s="18">
        <v>20231.990000000002</v>
      </c>
      <c r="E160" s="19"/>
      <c r="F160" s="18">
        <v>9503.34</v>
      </c>
      <c r="G160" s="24"/>
      <c r="H160" s="24">
        <v>6.71</v>
      </c>
      <c r="I160" s="24"/>
      <c r="J160" s="24">
        <v>2</v>
      </c>
      <c r="K160" s="24">
        <v>0.45</v>
      </c>
      <c r="N160" s="89"/>
    </row>
    <row r="161" spans="1:14" s="88" customFormat="1" ht="78" customHeight="1">
      <c r="A161" s="16">
        <f t="shared" si="9"/>
        <v>105</v>
      </c>
      <c r="B161" s="87" t="s">
        <v>180</v>
      </c>
      <c r="C161" s="17" t="s">
        <v>19</v>
      </c>
      <c r="D161" s="18">
        <v>15746.28</v>
      </c>
      <c r="E161" s="19"/>
      <c r="F161" s="18">
        <v>9493</v>
      </c>
      <c r="G161" s="24"/>
      <c r="H161" s="24">
        <v>7.55</v>
      </c>
      <c r="I161" s="24"/>
      <c r="J161" s="24">
        <v>2</v>
      </c>
      <c r="K161" s="24">
        <v>0.45</v>
      </c>
      <c r="N161" s="89"/>
    </row>
    <row r="162" spans="1:14" s="88" customFormat="1" ht="78" customHeight="1">
      <c r="A162" s="16">
        <f t="shared" si="9"/>
        <v>106</v>
      </c>
      <c r="B162" s="87" t="s">
        <v>181</v>
      </c>
      <c r="C162" s="17" t="s">
        <v>19</v>
      </c>
      <c r="D162" s="18">
        <v>15816</v>
      </c>
      <c r="E162" s="19"/>
      <c r="F162" s="18">
        <v>9562</v>
      </c>
      <c r="G162" s="24"/>
      <c r="H162" s="24">
        <v>8.11</v>
      </c>
      <c r="I162" s="24"/>
      <c r="J162" s="24">
        <v>2</v>
      </c>
      <c r="K162" s="24">
        <v>0.45</v>
      </c>
      <c r="N162" s="89"/>
    </row>
    <row r="163" spans="1:14" s="88" customFormat="1" ht="78" customHeight="1">
      <c r="A163" s="16">
        <f t="shared" si="9"/>
        <v>107</v>
      </c>
      <c r="B163" s="87" t="s">
        <v>241</v>
      </c>
      <c r="C163" s="17" t="s">
        <v>19</v>
      </c>
      <c r="D163" s="18">
        <v>15746.28</v>
      </c>
      <c r="E163" s="19"/>
      <c r="F163" s="18">
        <v>9493</v>
      </c>
      <c r="G163" s="24"/>
      <c r="H163" s="24">
        <v>7.55</v>
      </c>
      <c r="I163" s="24"/>
      <c r="J163" s="24">
        <v>2</v>
      </c>
      <c r="K163" s="24">
        <v>0.45</v>
      </c>
      <c r="N163" s="89"/>
    </row>
    <row r="164" spans="1:14" s="88" customFormat="1" ht="78" customHeight="1">
      <c r="A164" s="16">
        <f t="shared" si="9"/>
        <v>108</v>
      </c>
      <c r="B164" s="87" t="s">
        <v>242</v>
      </c>
      <c r="C164" s="17" t="s">
        <v>19</v>
      </c>
      <c r="D164" s="18">
        <v>20231.990000000002</v>
      </c>
      <c r="E164" s="19"/>
      <c r="F164" s="18">
        <v>9503.34</v>
      </c>
      <c r="G164" s="24"/>
      <c r="H164" s="24">
        <v>6.71</v>
      </c>
      <c r="I164" s="24"/>
      <c r="J164" s="24">
        <v>2</v>
      </c>
      <c r="K164" s="24">
        <v>0.45</v>
      </c>
      <c r="N164" s="89"/>
    </row>
    <row r="165" spans="1:14" s="88" customFormat="1" ht="78" customHeight="1">
      <c r="A165" s="16">
        <f t="shared" si="9"/>
        <v>109</v>
      </c>
      <c r="B165" s="87" t="s">
        <v>243</v>
      </c>
      <c r="C165" s="17" t="s">
        <v>19</v>
      </c>
      <c r="D165" s="18">
        <v>15746.28</v>
      </c>
      <c r="E165" s="19"/>
      <c r="F165" s="18">
        <v>9493</v>
      </c>
      <c r="G165" s="24"/>
      <c r="H165" s="24">
        <v>7.55</v>
      </c>
      <c r="I165" s="24"/>
      <c r="J165" s="24">
        <v>2</v>
      </c>
      <c r="K165" s="24">
        <v>0.45</v>
      </c>
      <c r="N165" s="89"/>
    </row>
    <row r="166" spans="1:14" s="88" customFormat="1" ht="78" customHeight="1">
      <c r="A166" s="16">
        <f t="shared" si="9"/>
        <v>110</v>
      </c>
      <c r="B166" s="87" t="s">
        <v>182</v>
      </c>
      <c r="C166" s="17" t="s">
        <v>19</v>
      </c>
      <c r="D166" s="18">
        <v>20231.990000000002</v>
      </c>
      <c r="E166" s="19"/>
      <c r="F166" s="18">
        <v>9503.34</v>
      </c>
      <c r="G166" s="24"/>
      <c r="H166" s="24">
        <v>6.71</v>
      </c>
      <c r="I166" s="24"/>
      <c r="J166" s="24">
        <v>2</v>
      </c>
      <c r="K166" s="24">
        <v>0.45</v>
      </c>
      <c r="N166" s="89"/>
    </row>
    <row r="167" spans="1:14" s="88" customFormat="1" ht="78" customHeight="1">
      <c r="A167" s="16">
        <f t="shared" si="9"/>
        <v>111</v>
      </c>
      <c r="B167" s="87" t="s">
        <v>183</v>
      </c>
      <c r="C167" s="17" t="s">
        <v>19</v>
      </c>
      <c r="D167" s="18">
        <v>15746.28</v>
      </c>
      <c r="E167" s="19"/>
      <c r="F167" s="18">
        <v>9493</v>
      </c>
      <c r="G167" s="24"/>
      <c r="H167" s="24">
        <v>7.55</v>
      </c>
      <c r="I167" s="24"/>
      <c r="J167" s="24">
        <v>2</v>
      </c>
      <c r="K167" s="24">
        <v>0.45</v>
      </c>
      <c r="N167" s="89"/>
    </row>
    <row r="168" spans="1:14" s="88" customFormat="1" ht="78" customHeight="1">
      <c r="A168" s="16">
        <f t="shared" si="9"/>
        <v>112</v>
      </c>
      <c r="B168" s="87" t="s">
        <v>145</v>
      </c>
      <c r="C168" s="17" t="s">
        <v>19</v>
      </c>
      <c r="D168" s="18">
        <v>20231.990000000002</v>
      </c>
      <c r="E168" s="19"/>
      <c r="F168" s="18">
        <v>9503.34</v>
      </c>
      <c r="G168" s="24"/>
      <c r="H168" s="24">
        <v>6.71</v>
      </c>
      <c r="I168" s="24"/>
      <c r="J168" s="24">
        <v>2</v>
      </c>
      <c r="K168" s="24">
        <v>0.45</v>
      </c>
      <c r="N168" s="89"/>
    </row>
    <row r="169" spans="1:14" s="88" customFormat="1" ht="78" customHeight="1">
      <c r="A169" s="16">
        <f t="shared" si="9"/>
        <v>113</v>
      </c>
      <c r="B169" s="87" t="s">
        <v>184</v>
      </c>
      <c r="C169" s="17" t="s">
        <v>19</v>
      </c>
      <c r="D169" s="18">
        <v>15746.28</v>
      </c>
      <c r="E169" s="19"/>
      <c r="F169" s="18">
        <v>9493</v>
      </c>
      <c r="G169" s="24"/>
      <c r="H169" s="24">
        <v>7.55</v>
      </c>
      <c r="I169" s="24"/>
      <c r="J169" s="24">
        <v>2</v>
      </c>
      <c r="K169" s="24">
        <v>0.45</v>
      </c>
      <c r="N169" s="89"/>
    </row>
    <row r="170" spans="1:14" s="88" customFormat="1" ht="78" customHeight="1">
      <c r="A170" s="16">
        <f t="shared" si="9"/>
        <v>114</v>
      </c>
      <c r="B170" s="87" t="s">
        <v>244</v>
      </c>
      <c r="C170" s="17" t="s">
        <v>19</v>
      </c>
      <c r="D170" s="18">
        <v>20231.990000000002</v>
      </c>
      <c r="E170" s="19"/>
      <c r="F170" s="18">
        <v>9503.34</v>
      </c>
      <c r="G170" s="24"/>
      <c r="H170" s="24">
        <v>6.71</v>
      </c>
      <c r="I170" s="24"/>
      <c r="J170" s="24">
        <v>2</v>
      </c>
      <c r="K170" s="24">
        <v>0.45</v>
      </c>
      <c r="N170" s="89"/>
    </row>
    <row r="171" spans="1:14" s="88" customFormat="1" ht="78" customHeight="1">
      <c r="A171" s="16">
        <f t="shared" si="9"/>
        <v>115</v>
      </c>
      <c r="B171" s="87" t="s">
        <v>245</v>
      </c>
      <c r="C171" s="17" t="s">
        <v>19</v>
      </c>
      <c r="D171" s="18">
        <v>15746.28</v>
      </c>
      <c r="E171" s="19"/>
      <c r="F171" s="18">
        <v>9493</v>
      </c>
      <c r="G171" s="24"/>
      <c r="H171" s="24">
        <v>7.55</v>
      </c>
      <c r="I171" s="24"/>
      <c r="J171" s="24">
        <v>2</v>
      </c>
      <c r="K171" s="24">
        <v>0.45</v>
      </c>
      <c r="N171" s="89"/>
    </row>
    <row r="172" spans="1:14" s="88" customFormat="1" ht="78" customHeight="1">
      <c r="A172" s="16">
        <f t="shared" si="9"/>
        <v>116</v>
      </c>
      <c r="B172" s="87" t="s">
        <v>246</v>
      </c>
      <c r="C172" s="17" t="s">
        <v>19</v>
      </c>
      <c r="D172" s="18">
        <v>20231.990000000002</v>
      </c>
      <c r="E172" s="19"/>
      <c r="F172" s="18">
        <v>9503.34</v>
      </c>
      <c r="G172" s="24"/>
      <c r="H172" s="24">
        <v>6.71</v>
      </c>
      <c r="I172" s="24"/>
      <c r="J172" s="24">
        <v>2</v>
      </c>
      <c r="K172" s="24">
        <v>0.45</v>
      </c>
      <c r="N172" s="89"/>
    </row>
    <row r="173" spans="1:14" s="88" customFormat="1" ht="78" customHeight="1">
      <c r="A173" s="16">
        <f t="shared" si="9"/>
        <v>117</v>
      </c>
      <c r="B173" s="87" t="s">
        <v>185</v>
      </c>
      <c r="C173" s="17" t="s">
        <v>19</v>
      </c>
      <c r="D173" s="18">
        <v>15746.28</v>
      </c>
      <c r="E173" s="19"/>
      <c r="F173" s="18">
        <v>9493</v>
      </c>
      <c r="G173" s="24"/>
      <c r="H173" s="24">
        <v>7.55</v>
      </c>
      <c r="I173" s="24"/>
      <c r="J173" s="24">
        <v>2</v>
      </c>
      <c r="K173" s="24">
        <v>0.45</v>
      </c>
      <c r="N173" s="89"/>
    </row>
    <row r="174" spans="1:14" s="88" customFormat="1" ht="78" customHeight="1">
      <c r="A174" s="16">
        <f t="shared" si="9"/>
        <v>118</v>
      </c>
      <c r="B174" s="87" t="s">
        <v>247</v>
      </c>
      <c r="C174" s="17" t="s">
        <v>19</v>
      </c>
      <c r="D174" s="18">
        <v>20231.990000000002</v>
      </c>
      <c r="E174" s="19"/>
      <c r="F174" s="18">
        <v>9503.34</v>
      </c>
      <c r="G174" s="24"/>
      <c r="H174" s="24">
        <v>6.71</v>
      </c>
      <c r="I174" s="24"/>
      <c r="J174" s="24">
        <v>2</v>
      </c>
      <c r="K174" s="24">
        <v>0.45</v>
      </c>
      <c r="N174" s="89"/>
    </row>
    <row r="175" spans="1:14" s="88" customFormat="1" ht="78" customHeight="1">
      <c r="A175" s="16">
        <f t="shared" si="9"/>
        <v>119</v>
      </c>
      <c r="B175" s="87" t="s">
        <v>248</v>
      </c>
      <c r="C175" s="17" t="s">
        <v>19</v>
      </c>
      <c r="D175" s="18">
        <v>15746.28</v>
      </c>
      <c r="E175" s="19"/>
      <c r="F175" s="18">
        <v>9493</v>
      </c>
      <c r="G175" s="24"/>
      <c r="H175" s="24">
        <v>7.55</v>
      </c>
      <c r="I175" s="24"/>
      <c r="J175" s="24">
        <v>2</v>
      </c>
      <c r="K175" s="24">
        <v>0.45</v>
      </c>
      <c r="N175" s="89"/>
    </row>
    <row r="176" spans="1:14" s="88" customFormat="1" ht="78" customHeight="1">
      <c r="A176" s="16">
        <f t="shared" si="9"/>
        <v>120</v>
      </c>
      <c r="B176" s="87" t="s">
        <v>186</v>
      </c>
      <c r="C176" s="17" t="s">
        <v>19</v>
      </c>
      <c r="D176" s="18">
        <v>20231.990000000002</v>
      </c>
      <c r="E176" s="19"/>
      <c r="F176" s="18">
        <v>9503.34</v>
      </c>
      <c r="G176" s="24"/>
      <c r="H176" s="24">
        <v>6.71</v>
      </c>
      <c r="I176" s="24"/>
      <c r="J176" s="24">
        <v>2</v>
      </c>
      <c r="K176" s="24">
        <v>0.45</v>
      </c>
      <c r="N176" s="89"/>
    </row>
    <row r="177" spans="1:14" s="88" customFormat="1" ht="78" customHeight="1">
      <c r="A177" s="16">
        <f t="shared" si="9"/>
        <v>121</v>
      </c>
      <c r="B177" s="87" t="s">
        <v>249</v>
      </c>
      <c r="C177" s="17" t="s">
        <v>19</v>
      </c>
      <c r="D177" s="18">
        <v>15746.28</v>
      </c>
      <c r="E177" s="19"/>
      <c r="F177" s="18">
        <v>9493</v>
      </c>
      <c r="G177" s="24"/>
      <c r="H177" s="24">
        <v>7.55</v>
      </c>
      <c r="I177" s="24"/>
      <c r="J177" s="24">
        <v>2</v>
      </c>
      <c r="K177" s="24">
        <v>0.45</v>
      </c>
      <c r="N177" s="89"/>
    </row>
    <row r="178" spans="1:14" s="88" customFormat="1" ht="78" customHeight="1">
      <c r="A178" s="16">
        <f t="shared" si="9"/>
        <v>122</v>
      </c>
      <c r="B178" s="87" t="s">
        <v>250</v>
      </c>
      <c r="C178" s="17" t="s">
        <v>19</v>
      </c>
      <c r="D178" s="18">
        <v>20231.990000000002</v>
      </c>
      <c r="E178" s="19"/>
      <c r="F178" s="18">
        <v>9503.34</v>
      </c>
      <c r="G178" s="24"/>
      <c r="H178" s="24">
        <v>6.71</v>
      </c>
      <c r="I178" s="24"/>
      <c r="J178" s="24">
        <v>2</v>
      </c>
      <c r="K178" s="24">
        <v>0.45</v>
      </c>
      <c r="N178" s="89"/>
    </row>
    <row r="179" spans="1:14" s="88" customFormat="1" ht="78" customHeight="1">
      <c r="A179" s="16">
        <f t="shared" si="9"/>
        <v>123</v>
      </c>
      <c r="B179" s="87" t="s">
        <v>187</v>
      </c>
      <c r="C179" s="17" t="s">
        <v>19</v>
      </c>
      <c r="D179" s="18">
        <v>15746.28</v>
      </c>
      <c r="E179" s="19"/>
      <c r="F179" s="18">
        <v>9493</v>
      </c>
      <c r="G179" s="24"/>
      <c r="H179" s="24">
        <v>7.55</v>
      </c>
      <c r="I179" s="24"/>
      <c r="J179" s="24">
        <v>2</v>
      </c>
      <c r="K179" s="24">
        <v>0.45</v>
      </c>
      <c r="N179" s="89"/>
    </row>
    <row r="180" spans="1:14" s="88" customFormat="1" ht="78" customHeight="1">
      <c r="A180" s="16">
        <f t="shared" si="9"/>
        <v>124</v>
      </c>
      <c r="B180" s="87" t="s">
        <v>251</v>
      </c>
      <c r="C180" s="17" t="s">
        <v>19</v>
      </c>
      <c r="D180" s="18">
        <v>20231.990000000002</v>
      </c>
      <c r="E180" s="19"/>
      <c r="F180" s="18">
        <v>9503.34</v>
      </c>
      <c r="G180" s="24"/>
      <c r="H180" s="24">
        <v>6.71</v>
      </c>
      <c r="I180" s="24"/>
      <c r="J180" s="24">
        <v>2</v>
      </c>
      <c r="K180" s="24">
        <v>0.45</v>
      </c>
      <c r="N180" s="89"/>
    </row>
    <row r="181" spans="1:14" s="88" customFormat="1" ht="78" customHeight="1">
      <c r="A181" s="16">
        <f t="shared" si="9"/>
        <v>125</v>
      </c>
      <c r="B181" s="87" t="s">
        <v>252</v>
      </c>
      <c r="C181" s="17" t="s">
        <v>19</v>
      </c>
      <c r="D181" s="18">
        <v>15746.28</v>
      </c>
      <c r="E181" s="19"/>
      <c r="F181" s="18">
        <v>9493</v>
      </c>
      <c r="G181" s="24"/>
      <c r="H181" s="24">
        <v>7.55</v>
      </c>
      <c r="I181" s="24"/>
      <c r="J181" s="24">
        <v>2</v>
      </c>
      <c r="K181" s="24">
        <v>0.45</v>
      </c>
      <c r="N181" s="89"/>
    </row>
    <row r="182" spans="1:14" s="88" customFormat="1" ht="78" customHeight="1">
      <c r="A182" s="16">
        <f t="shared" si="9"/>
        <v>126</v>
      </c>
      <c r="B182" s="87" t="s">
        <v>253</v>
      </c>
      <c r="C182" s="17" t="s">
        <v>19</v>
      </c>
      <c r="D182" s="18">
        <v>20231.990000000002</v>
      </c>
      <c r="E182" s="19"/>
      <c r="F182" s="18">
        <v>9503.34</v>
      </c>
      <c r="G182" s="24"/>
      <c r="H182" s="24">
        <v>6.71</v>
      </c>
      <c r="I182" s="24"/>
      <c r="J182" s="24">
        <v>2</v>
      </c>
      <c r="K182" s="24">
        <v>0.45</v>
      </c>
      <c r="N182" s="89"/>
    </row>
    <row r="183" spans="1:14" s="88" customFormat="1" ht="78" customHeight="1">
      <c r="A183" s="16">
        <f t="shared" si="9"/>
        <v>127</v>
      </c>
      <c r="B183" s="87" t="s">
        <v>188</v>
      </c>
      <c r="C183" s="17" t="s">
        <v>19</v>
      </c>
      <c r="D183" s="18">
        <v>20231.990000000002</v>
      </c>
      <c r="E183" s="19"/>
      <c r="F183" s="18">
        <v>9503.34</v>
      </c>
      <c r="G183" s="24"/>
      <c r="H183" s="24">
        <v>6.71</v>
      </c>
      <c r="I183" s="24"/>
      <c r="J183" s="24">
        <v>2</v>
      </c>
      <c r="K183" s="24">
        <v>0.45</v>
      </c>
      <c r="N183" s="89"/>
    </row>
    <row r="184" spans="1:14" s="88" customFormat="1" ht="78" customHeight="1">
      <c r="A184" s="16">
        <f t="shared" si="9"/>
        <v>128</v>
      </c>
      <c r="B184" s="87" t="s">
        <v>254</v>
      </c>
      <c r="C184" s="17" t="s">
        <v>19</v>
      </c>
      <c r="D184" s="18">
        <v>20231.990000000002</v>
      </c>
      <c r="E184" s="19"/>
      <c r="F184" s="18">
        <v>9503.34</v>
      </c>
      <c r="G184" s="24"/>
      <c r="H184" s="24">
        <v>6.71</v>
      </c>
      <c r="I184" s="24"/>
      <c r="J184" s="24">
        <v>2</v>
      </c>
      <c r="K184" s="24">
        <v>0.45</v>
      </c>
      <c r="N184" s="89"/>
    </row>
    <row r="185" spans="1:14" s="88" customFormat="1" ht="78" customHeight="1">
      <c r="A185" s="16">
        <f t="shared" si="9"/>
        <v>129</v>
      </c>
      <c r="B185" s="87" t="s">
        <v>255</v>
      </c>
      <c r="C185" s="17" t="s">
        <v>19</v>
      </c>
      <c r="D185" s="18">
        <v>20231.990000000002</v>
      </c>
      <c r="E185" s="19"/>
      <c r="F185" s="18">
        <v>9503.34</v>
      </c>
      <c r="G185" s="24"/>
      <c r="H185" s="24">
        <v>6.71</v>
      </c>
      <c r="I185" s="24"/>
      <c r="J185" s="24">
        <v>2</v>
      </c>
      <c r="K185" s="24">
        <v>0.45</v>
      </c>
      <c r="N185" s="89"/>
    </row>
    <row r="186" spans="1:14" s="88" customFormat="1" ht="78" customHeight="1">
      <c r="A186" s="16">
        <f t="shared" si="9"/>
        <v>130</v>
      </c>
      <c r="B186" s="87" t="s">
        <v>256</v>
      </c>
      <c r="C186" s="17" t="s">
        <v>19</v>
      </c>
      <c r="D186" s="18">
        <v>20231.990000000002</v>
      </c>
      <c r="E186" s="19"/>
      <c r="F186" s="18">
        <v>9503.34</v>
      </c>
      <c r="G186" s="24"/>
      <c r="H186" s="24">
        <v>6.71</v>
      </c>
      <c r="I186" s="24"/>
      <c r="J186" s="24">
        <v>2</v>
      </c>
      <c r="K186" s="24">
        <v>0.45</v>
      </c>
      <c r="N186" s="89"/>
    </row>
    <row r="187" spans="1:14" s="88" customFormat="1" ht="78" customHeight="1">
      <c r="A187" s="16">
        <f t="shared" si="9"/>
        <v>131</v>
      </c>
      <c r="B187" s="87" t="s">
        <v>257</v>
      </c>
      <c r="C187" s="17" t="s">
        <v>19</v>
      </c>
      <c r="D187" s="18">
        <v>20231.990000000002</v>
      </c>
      <c r="E187" s="19"/>
      <c r="F187" s="18">
        <v>9503.34</v>
      </c>
      <c r="G187" s="24"/>
      <c r="H187" s="24">
        <v>6.71</v>
      </c>
      <c r="I187" s="24"/>
      <c r="J187" s="24">
        <v>2</v>
      </c>
      <c r="K187" s="24">
        <v>0.45</v>
      </c>
      <c r="N187" s="89"/>
    </row>
    <row r="188" spans="1:14" s="88" customFormat="1" ht="78" customHeight="1">
      <c r="A188" s="16">
        <f t="shared" ref="A188:A202" si="10">A187+1</f>
        <v>132</v>
      </c>
      <c r="B188" s="87" t="s">
        <v>258</v>
      </c>
      <c r="C188" s="17" t="s">
        <v>19</v>
      </c>
      <c r="D188" s="18">
        <v>20231.990000000002</v>
      </c>
      <c r="E188" s="19"/>
      <c r="F188" s="18">
        <v>9503.34</v>
      </c>
      <c r="G188" s="24"/>
      <c r="H188" s="24">
        <v>6.71</v>
      </c>
      <c r="I188" s="24"/>
      <c r="J188" s="24">
        <v>2</v>
      </c>
      <c r="K188" s="24">
        <v>0.45</v>
      </c>
      <c r="N188" s="89"/>
    </row>
    <row r="189" spans="1:14" s="88" customFormat="1" ht="78" customHeight="1">
      <c r="A189" s="16">
        <f t="shared" si="10"/>
        <v>133</v>
      </c>
      <c r="B189" s="87" t="s">
        <v>259</v>
      </c>
      <c r="C189" s="17" t="s">
        <v>19</v>
      </c>
      <c r="D189" s="18">
        <v>20231.990000000002</v>
      </c>
      <c r="E189" s="19"/>
      <c r="F189" s="18">
        <v>9503.34</v>
      </c>
      <c r="G189" s="24"/>
      <c r="H189" s="24">
        <v>6.71</v>
      </c>
      <c r="I189" s="24"/>
      <c r="J189" s="24">
        <v>2</v>
      </c>
      <c r="K189" s="24">
        <v>0.45</v>
      </c>
      <c r="N189" s="89"/>
    </row>
    <row r="190" spans="1:14" s="88" customFormat="1" ht="78" customHeight="1">
      <c r="A190" s="16">
        <f t="shared" si="10"/>
        <v>134</v>
      </c>
      <c r="B190" s="87" t="s">
        <v>189</v>
      </c>
      <c r="C190" s="17" t="s">
        <v>19</v>
      </c>
      <c r="D190" s="18">
        <v>20231.990000000002</v>
      </c>
      <c r="E190" s="19"/>
      <c r="F190" s="18">
        <v>9503.34</v>
      </c>
      <c r="G190" s="24"/>
      <c r="H190" s="24">
        <v>6.71</v>
      </c>
      <c r="I190" s="24"/>
      <c r="J190" s="24">
        <v>2</v>
      </c>
      <c r="K190" s="24">
        <v>0.45</v>
      </c>
      <c r="N190" s="89"/>
    </row>
    <row r="191" spans="1:14" s="88" customFormat="1" ht="78" customHeight="1">
      <c r="A191" s="16">
        <f t="shared" si="10"/>
        <v>135</v>
      </c>
      <c r="B191" s="87" t="s">
        <v>190</v>
      </c>
      <c r="C191" s="17" t="s">
        <v>19</v>
      </c>
      <c r="D191" s="18">
        <v>20231.990000000002</v>
      </c>
      <c r="E191" s="19"/>
      <c r="F191" s="18">
        <v>9503.34</v>
      </c>
      <c r="G191" s="24"/>
      <c r="H191" s="24">
        <v>6.71</v>
      </c>
      <c r="I191" s="24"/>
      <c r="J191" s="24">
        <v>2</v>
      </c>
      <c r="K191" s="24">
        <v>0.45</v>
      </c>
      <c r="N191" s="89"/>
    </row>
    <row r="192" spans="1:14" s="88" customFormat="1" ht="78" customHeight="1">
      <c r="A192" s="16">
        <f t="shared" si="10"/>
        <v>136</v>
      </c>
      <c r="B192" s="87" t="s">
        <v>191</v>
      </c>
      <c r="C192" s="17" t="s">
        <v>19</v>
      </c>
      <c r="D192" s="18">
        <v>20231.990000000002</v>
      </c>
      <c r="E192" s="19"/>
      <c r="F192" s="18">
        <v>9503.34</v>
      </c>
      <c r="G192" s="24"/>
      <c r="H192" s="24">
        <v>6.71</v>
      </c>
      <c r="I192" s="24"/>
      <c r="J192" s="24">
        <v>2</v>
      </c>
      <c r="K192" s="24">
        <v>0.45</v>
      </c>
      <c r="N192" s="89"/>
    </row>
    <row r="193" spans="1:14" s="88" customFormat="1" ht="78" customHeight="1">
      <c r="A193" s="16">
        <f t="shared" si="10"/>
        <v>137</v>
      </c>
      <c r="B193" s="87" t="s">
        <v>260</v>
      </c>
      <c r="C193" s="17" t="s">
        <v>19</v>
      </c>
      <c r="D193" s="18">
        <v>20231.990000000002</v>
      </c>
      <c r="E193" s="19"/>
      <c r="F193" s="18">
        <v>9503.34</v>
      </c>
      <c r="G193" s="24"/>
      <c r="H193" s="24">
        <v>6.71</v>
      </c>
      <c r="I193" s="24"/>
      <c r="J193" s="24">
        <v>2</v>
      </c>
      <c r="K193" s="24">
        <v>0.45</v>
      </c>
      <c r="N193" s="89"/>
    </row>
    <row r="194" spans="1:14" s="88" customFormat="1" ht="78" customHeight="1">
      <c r="A194" s="16">
        <f t="shared" si="10"/>
        <v>138</v>
      </c>
      <c r="B194" s="87" t="s">
        <v>261</v>
      </c>
      <c r="C194" s="17" t="s">
        <v>19</v>
      </c>
      <c r="D194" s="18">
        <v>20231.990000000002</v>
      </c>
      <c r="E194" s="19"/>
      <c r="F194" s="18">
        <v>9503.34</v>
      </c>
      <c r="G194" s="24"/>
      <c r="H194" s="24">
        <v>6.71</v>
      </c>
      <c r="I194" s="24"/>
      <c r="J194" s="24">
        <v>2</v>
      </c>
      <c r="K194" s="24">
        <v>0.45</v>
      </c>
      <c r="N194" s="89"/>
    </row>
    <row r="195" spans="1:14" s="88" customFormat="1" ht="78" customHeight="1">
      <c r="A195" s="16">
        <f t="shared" si="10"/>
        <v>139</v>
      </c>
      <c r="B195" s="87" t="s">
        <v>262</v>
      </c>
      <c r="C195" s="17" t="s">
        <v>19</v>
      </c>
      <c r="D195" s="18">
        <v>20231.990000000002</v>
      </c>
      <c r="E195" s="19"/>
      <c r="F195" s="18">
        <v>9503.34</v>
      </c>
      <c r="G195" s="24"/>
      <c r="H195" s="24">
        <v>6.71</v>
      </c>
      <c r="I195" s="24"/>
      <c r="J195" s="24">
        <v>2</v>
      </c>
      <c r="K195" s="24">
        <v>0.45</v>
      </c>
      <c r="N195" s="89"/>
    </row>
    <row r="196" spans="1:14" s="88" customFormat="1" ht="78" customHeight="1">
      <c r="A196" s="16">
        <f t="shared" si="10"/>
        <v>140</v>
      </c>
      <c r="B196" s="87" t="s">
        <v>263</v>
      </c>
      <c r="C196" s="17" t="s">
        <v>19</v>
      </c>
      <c r="D196" s="18">
        <v>20231.990000000002</v>
      </c>
      <c r="E196" s="19"/>
      <c r="F196" s="18">
        <v>9503.34</v>
      </c>
      <c r="G196" s="24"/>
      <c r="H196" s="24">
        <v>6.71</v>
      </c>
      <c r="I196" s="24"/>
      <c r="J196" s="24">
        <v>2</v>
      </c>
      <c r="K196" s="24">
        <v>0.45</v>
      </c>
      <c r="N196" s="89"/>
    </row>
    <row r="197" spans="1:14" s="88" customFormat="1" ht="78" customHeight="1">
      <c r="A197" s="16">
        <f t="shared" si="10"/>
        <v>141</v>
      </c>
      <c r="B197" s="87" t="s">
        <v>264</v>
      </c>
      <c r="C197" s="17" t="s">
        <v>19</v>
      </c>
      <c r="D197" s="18">
        <v>20231.990000000002</v>
      </c>
      <c r="E197" s="19"/>
      <c r="F197" s="18">
        <v>9503.34</v>
      </c>
      <c r="G197" s="24"/>
      <c r="H197" s="24">
        <v>6.71</v>
      </c>
      <c r="I197" s="24"/>
      <c r="J197" s="24">
        <v>2</v>
      </c>
      <c r="K197" s="24">
        <v>0.45</v>
      </c>
      <c r="N197" s="89"/>
    </row>
    <row r="198" spans="1:14" s="88" customFormat="1" ht="78" customHeight="1">
      <c r="A198" s="16">
        <f t="shared" si="10"/>
        <v>142</v>
      </c>
      <c r="B198" s="87" t="s">
        <v>265</v>
      </c>
      <c r="C198" s="17" t="s">
        <v>19</v>
      </c>
      <c r="D198" s="18">
        <v>20231.990000000002</v>
      </c>
      <c r="E198" s="19"/>
      <c r="F198" s="18">
        <v>9503.34</v>
      </c>
      <c r="G198" s="24"/>
      <c r="H198" s="24">
        <v>6.71</v>
      </c>
      <c r="I198" s="24"/>
      <c r="J198" s="24">
        <v>2</v>
      </c>
      <c r="K198" s="24">
        <v>0.45</v>
      </c>
      <c r="N198" s="89"/>
    </row>
    <row r="199" spans="1:14" s="88" customFormat="1" ht="78" customHeight="1">
      <c r="A199" s="16">
        <f t="shared" si="10"/>
        <v>143</v>
      </c>
      <c r="B199" s="87" t="s">
        <v>266</v>
      </c>
      <c r="C199" s="17" t="s">
        <v>19</v>
      </c>
      <c r="D199" s="18">
        <v>20231.990000000002</v>
      </c>
      <c r="E199" s="19"/>
      <c r="F199" s="18">
        <v>9503.34</v>
      </c>
      <c r="G199" s="24"/>
      <c r="H199" s="24">
        <v>6.71</v>
      </c>
      <c r="I199" s="24"/>
      <c r="J199" s="24">
        <v>2</v>
      </c>
      <c r="K199" s="24">
        <v>0.45</v>
      </c>
      <c r="N199" s="89"/>
    </row>
    <row r="200" spans="1:14" s="88" customFormat="1" ht="78" customHeight="1">
      <c r="A200" s="16">
        <f t="shared" si="10"/>
        <v>144</v>
      </c>
      <c r="B200" s="87" t="s">
        <v>267</v>
      </c>
      <c r="C200" s="17" t="s">
        <v>19</v>
      </c>
      <c r="D200" s="18">
        <v>20231.990000000002</v>
      </c>
      <c r="E200" s="19"/>
      <c r="F200" s="18">
        <v>9503.34</v>
      </c>
      <c r="G200" s="24"/>
      <c r="H200" s="24">
        <v>6.71</v>
      </c>
      <c r="I200" s="24"/>
      <c r="J200" s="24">
        <v>2</v>
      </c>
      <c r="K200" s="24">
        <v>0.45</v>
      </c>
      <c r="N200" s="89"/>
    </row>
    <row r="201" spans="1:14" s="88" customFormat="1" ht="115.5" customHeight="1">
      <c r="A201" s="16">
        <f t="shared" si="10"/>
        <v>145</v>
      </c>
      <c r="B201" s="87" t="s">
        <v>268</v>
      </c>
      <c r="C201" s="17" t="s">
        <v>19</v>
      </c>
      <c r="D201" s="18">
        <v>20231.990000000002</v>
      </c>
      <c r="E201" s="19"/>
      <c r="F201" s="18">
        <v>9503.34</v>
      </c>
      <c r="G201" s="24"/>
      <c r="H201" s="24">
        <v>6.71</v>
      </c>
      <c r="I201" s="24"/>
      <c r="J201" s="24">
        <v>2</v>
      </c>
      <c r="K201" s="24">
        <v>0.45</v>
      </c>
      <c r="N201" s="89"/>
    </row>
    <row r="202" spans="1:14" s="88" customFormat="1" ht="120.75" customHeight="1">
      <c r="A202" s="16">
        <f t="shared" si="10"/>
        <v>146</v>
      </c>
      <c r="B202" s="87" t="s">
        <v>269</v>
      </c>
      <c r="C202" s="17" t="s">
        <v>19</v>
      </c>
      <c r="D202" s="18">
        <v>20231.990000000002</v>
      </c>
      <c r="E202" s="19"/>
      <c r="F202" s="18">
        <v>9503.34</v>
      </c>
      <c r="G202" s="24"/>
      <c r="H202" s="24">
        <v>6.71</v>
      </c>
      <c r="I202" s="24"/>
      <c r="J202" s="24">
        <v>2</v>
      </c>
      <c r="K202" s="24">
        <v>0.45</v>
      </c>
      <c r="N202" s="89"/>
    </row>
    <row r="203" spans="1:14" ht="28.5" customHeight="1">
      <c r="A203" s="115" t="s">
        <v>20</v>
      </c>
      <c r="B203" s="116"/>
      <c r="C203" s="13" t="s">
        <v>17</v>
      </c>
      <c r="D203" s="25">
        <f>SUM(D57:D202)</f>
        <v>2573266.8500000052</v>
      </c>
      <c r="E203" s="26"/>
      <c r="F203" s="25">
        <f>SUM(F57:F202)</f>
        <v>1388322.880000002</v>
      </c>
      <c r="G203" s="26"/>
      <c r="H203" s="25">
        <f>SUM(H57:H202)</f>
        <v>1051.3400000000004</v>
      </c>
      <c r="I203" s="26"/>
      <c r="J203" s="25">
        <f>SUM(J57:J202)</f>
        <v>292</v>
      </c>
      <c r="K203" s="25">
        <f>SUM(K57:K202)</f>
        <v>65.700000000000173</v>
      </c>
    </row>
    <row r="204" spans="1:14" s="137" customFormat="1" ht="19.5" customHeight="1">
      <c r="A204" s="117" t="s">
        <v>41</v>
      </c>
      <c r="B204" s="118"/>
      <c r="C204" s="48"/>
      <c r="D204" s="49">
        <f>D203+D55+D50</f>
        <v>6686271.5500000045</v>
      </c>
      <c r="E204" s="22"/>
      <c r="F204" s="49">
        <f>F203+F55+F50</f>
        <v>4362013.4000000022</v>
      </c>
      <c r="G204" s="22"/>
      <c r="H204" s="49">
        <f>H203+H55+H50</f>
        <v>1847.8300000000004</v>
      </c>
      <c r="I204" s="22"/>
      <c r="J204" s="49">
        <f>J203+J55+J50</f>
        <v>722.375</v>
      </c>
      <c r="K204" s="49">
        <f>K203+K55+K50</f>
        <v>111.40000000000018</v>
      </c>
    </row>
    <row r="205" spans="1:14" ht="15.75" customHeight="1">
      <c r="A205" s="73"/>
      <c r="B205" s="74"/>
      <c r="C205" s="74"/>
      <c r="D205" s="75"/>
      <c r="E205" s="73"/>
      <c r="F205" s="75"/>
      <c r="G205" s="73"/>
      <c r="H205" s="75"/>
      <c r="I205" s="73"/>
      <c r="J205" s="75"/>
      <c r="K205" s="75"/>
    </row>
    <row r="206" spans="1:14" ht="15.75" customHeight="1">
      <c r="A206" s="73"/>
      <c r="B206" s="74"/>
      <c r="C206" s="74"/>
      <c r="D206" s="75"/>
      <c r="E206" s="73"/>
      <c r="F206" s="75"/>
      <c r="G206" s="73"/>
      <c r="H206" s="75"/>
      <c r="I206" s="73"/>
      <c r="J206" s="75"/>
      <c r="K206" s="75"/>
    </row>
    <row r="207" spans="1:14" ht="15">
      <c r="A207" s="7"/>
      <c r="B207" s="29" t="s">
        <v>47</v>
      </c>
      <c r="C207" s="7"/>
      <c r="D207" s="8"/>
      <c r="E207" s="8"/>
      <c r="F207" s="8"/>
      <c r="G207" s="8"/>
      <c r="H207" s="8"/>
      <c r="I207" s="8"/>
      <c r="J207" s="8"/>
      <c r="K207" s="8"/>
    </row>
    <row r="208" spans="1:14" s="84" customFormat="1" ht="24.75" customHeight="1">
      <c r="A208" s="106" t="s">
        <v>30</v>
      </c>
      <c r="B208" s="106"/>
      <c r="C208" s="90"/>
      <c r="D208" s="100" t="s">
        <v>33</v>
      </c>
      <c r="E208" s="30"/>
      <c r="F208" s="30"/>
      <c r="G208" s="30"/>
      <c r="H208" s="30"/>
      <c r="I208" s="30"/>
      <c r="J208" s="30"/>
      <c r="K208" s="30"/>
      <c r="N208" s="85"/>
    </row>
    <row r="209" spans="1:14" s="84" customFormat="1" ht="24.75" customHeight="1">
      <c r="A209" s="31"/>
      <c r="B209" s="29"/>
      <c r="C209" s="31"/>
      <c r="D209" s="30"/>
      <c r="E209" s="30"/>
      <c r="F209" s="30"/>
      <c r="G209" s="30"/>
      <c r="H209" s="30"/>
      <c r="I209" s="30"/>
      <c r="J209" s="30"/>
      <c r="K209" s="30"/>
      <c r="N209" s="85"/>
    </row>
    <row r="210" spans="1:14" s="84" customFormat="1" ht="24.75" customHeight="1">
      <c r="A210" s="90"/>
      <c r="B210" s="91" t="s">
        <v>42</v>
      </c>
      <c r="C210" s="90"/>
      <c r="D210" s="91" t="s">
        <v>43</v>
      </c>
      <c r="E210" s="92"/>
      <c r="F210" s="92"/>
      <c r="G210" s="92"/>
      <c r="H210" s="92"/>
      <c r="I210" s="92"/>
      <c r="J210" s="92"/>
      <c r="K210" s="92"/>
      <c r="N210" s="85"/>
    </row>
    <row r="214" spans="1:14" s="137" customFormat="1" ht="18.75">
      <c r="A214" s="138"/>
      <c r="B214" s="139" t="s">
        <v>280</v>
      </c>
    </row>
    <row r="215" spans="1:14" s="137" customFormat="1" ht="18.75">
      <c r="A215" s="138"/>
      <c r="B215" s="139"/>
    </row>
    <row r="216" spans="1:14" s="137" customFormat="1" ht="18.75">
      <c r="A216" s="138"/>
      <c r="B216" s="139" t="s">
        <v>281</v>
      </c>
    </row>
  </sheetData>
  <mergeCells count="24">
    <mergeCell ref="A30:B30"/>
    <mergeCell ref="A208:B208"/>
    <mergeCell ref="A50:B50"/>
    <mergeCell ref="A41:B41"/>
    <mergeCell ref="A46:B46"/>
    <mergeCell ref="A55:B55"/>
    <mergeCell ref="A204:B204"/>
    <mergeCell ref="A203:B203"/>
    <mergeCell ref="A49:B49"/>
    <mergeCell ref="A1:B1"/>
    <mergeCell ref="A2:B2"/>
    <mergeCell ref="H2:K2"/>
    <mergeCell ref="J3:K3"/>
    <mergeCell ref="A5:B5"/>
    <mergeCell ref="H5:I5"/>
    <mergeCell ref="J6:K6"/>
    <mergeCell ref="A7:B7"/>
    <mergeCell ref="A10:K10"/>
    <mergeCell ref="A12:A13"/>
    <mergeCell ref="B12:B13"/>
    <mergeCell ref="C12:C13"/>
    <mergeCell ref="F12:G12"/>
    <mergeCell ref="H12:K12"/>
    <mergeCell ref="D12:E12"/>
  </mergeCells>
  <pageMargins left="0.31496062992125984" right="0.23622047244094491" top="0.19685039370078741" bottom="0.23622047244094491" header="0.31496062992125984" footer="0.31496062992125984"/>
  <pageSetup paperSize="9" scale="74" orientation="portrait" horizontalDpi="180" verticalDpi="180" r:id="rId1"/>
  <rowBreaks count="1" manualBreakCount="1">
    <brk id="39" max="10" man="1"/>
  </rowBreaks>
  <colBreaks count="1" manualBreakCount="1">
    <brk id="11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>
  <dimension ref="A1:K28"/>
  <sheetViews>
    <sheetView tabSelected="1" view="pageBreakPreview" zoomScale="130" zoomScaleNormal="115" zoomScaleSheetLayoutView="130" workbookViewId="0">
      <selection activeCell="H18" sqref="H18"/>
    </sheetView>
  </sheetViews>
  <sheetFormatPr defaultRowHeight="15"/>
  <cols>
    <col min="1" max="1" width="7" style="55" customWidth="1"/>
    <col min="2" max="2" width="28.28515625" style="33" customWidth="1"/>
    <col min="3" max="3" width="9.140625" style="33"/>
    <col min="4" max="4" width="12.42578125" style="33" bestFit="1" customWidth="1"/>
    <col min="5" max="5" width="9.140625" style="33"/>
    <col min="6" max="6" width="11" style="33" customWidth="1"/>
    <col min="7" max="16384" width="9.140625" style="33"/>
  </cols>
  <sheetData>
    <row r="1" spans="1:11" s="80" customFormat="1" ht="15.75">
      <c r="A1" s="113" t="s">
        <v>0</v>
      </c>
      <c r="B1" s="113"/>
      <c r="C1" s="71"/>
      <c r="D1" s="71"/>
      <c r="E1" s="71"/>
      <c r="F1" s="71"/>
      <c r="G1" s="71"/>
      <c r="H1" s="72" t="s">
        <v>1</v>
      </c>
      <c r="I1" s="71"/>
      <c r="J1" s="71"/>
      <c r="K1" s="71"/>
    </row>
    <row r="2" spans="1:11" s="80" customFormat="1" ht="32.25" customHeight="1">
      <c r="A2" s="114" t="s">
        <v>60</v>
      </c>
      <c r="B2" s="114"/>
      <c r="C2" s="71"/>
      <c r="D2" s="71"/>
      <c r="E2" s="71"/>
      <c r="F2" s="71"/>
      <c r="G2" s="71"/>
      <c r="H2" s="106" t="s">
        <v>58</v>
      </c>
      <c r="I2" s="106"/>
      <c r="J2" s="106"/>
      <c r="K2" s="106"/>
    </row>
    <row r="3" spans="1:11" s="80" customFormat="1" ht="15.75">
      <c r="A3" s="62"/>
      <c r="B3" s="63" t="s">
        <v>56</v>
      </c>
      <c r="C3" s="71"/>
      <c r="D3" s="71"/>
      <c r="E3" s="71"/>
      <c r="F3" s="71"/>
      <c r="G3" s="71"/>
      <c r="H3" s="64"/>
      <c r="I3" s="65"/>
      <c r="J3" s="107" t="s">
        <v>59</v>
      </c>
      <c r="K3" s="107"/>
    </row>
    <row r="4" spans="1:11" s="80" customFormat="1" ht="15.75">
      <c r="A4" s="66"/>
      <c r="B4" s="67"/>
      <c r="C4" s="71"/>
      <c r="D4" s="71"/>
      <c r="E4" s="71"/>
      <c r="F4" s="71"/>
      <c r="G4" s="71"/>
      <c r="H4" s="68"/>
      <c r="I4" s="69"/>
      <c r="J4" s="97"/>
      <c r="K4" s="97"/>
    </row>
    <row r="5" spans="1:11" s="80" customFormat="1" ht="15" customHeight="1">
      <c r="A5" s="114" t="s">
        <v>2</v>
      </c>
      <c r="B5" s="114"/>
      <c r="C5" s="71"/>
      <c r="D5" s="71"/>
      <c r="E5" s="71"/>
      <c r="F5" s="71"/>
      <c r="G5" s="71"/>
      <c r="H5" s="106"/>
      <c r="I5" s="106"/>
      <c r="J5" s="71"/>
      <c r="K5" s="71"/>
    </row>
    <row r="6" spans="1:11" s="80" customFormat="1" ht="15.75">
      <c r="A6" s="62"/>
      <c r="B6" s="70" t="s">
        <v>57</v>
      </c>
      <c r="C6" s="71"/>
      <c r="D6" s="71"/>
      <c r="E6" s="71"/>
      <c r="F6" s="71"/>
      <c r="G6" s="71"/>
      <c r="H6" s="68"/>
      <c r="I6" s="69"/>
      <c r="J6" s="107"/>
      <c r="K6" s="107"/>
    </row>
    <row r="7" spans="1:11">
      <c r="A7" s="34"/>
      <c r="B7" s="32"/>
      <c r="C7" s="32"/>
      <c r="D7" s="32"/>
      <c r="E7" s="32"/>
      <c r="F7" s="32"/>
      <c r="G7" s="32"/>
      <c r="H7" s="32"/>
      <c r="I7" s="32"/>
      <c r="J7" s="32"/>
      <c r="K7" s="32"/>
    </row>
    <row r="8" spans="1:11" ht="15" customHeight="1">
      <c r="A8" s="108" t="s">
        <v>282</v>
      </c>
      <c r="B8" s="108"/>
      <c r="C8" s="108"/>
      <c r="D8" s="108"/>
      <c r="E8" s="108"/>
      <c r="F8" s="108"/>
      <c r="G8" s="108"/>
      <c r="H8" s="108"/>
      <c r="I8" s="108"/>
      <c r="J8" s="108"/>
      <c r="K8" s="108"/>
    </row>
    <row r="9" spans="1:11">
      <c r="A9" s="34"/>
      <c r="B9" s="32"/>
      <c r="C9" s="32"/>
      <c r="D9" s="32"/>
      <c r="E9" s="32"/>
      <c r="F9" s="32"/>
      <c r="G9" s="32"/>
      <c r="H9" s="32"/>
      <c r="I9" s="32"/>
      <c r="J9" s="32"/>
      <c r="K9" s="32"/>
    </row>
    <row r="10" spans="1:11" ht="28.5" customHeight="1">
      <c r="A10" s="109" t="s">
        <v>3</v>
      </c>
      <c r="B10" s="109" t="s">
        <v>4</v>
      </c>
      <c r="C10" s="109" t="s">
        <v>5</v>
      </c>
      <c r="D10" s="35" t="s">
        <v>6</v>
      </c>
      <c r="E10" s="36"/>
      <c r="F10" s="133" t="s">
        <v>7</v>
      </c>
      <c r="G10" s="134"/>
      <c r="H10" s="35" t="s">
        <v>8</v>
      </c>
      <c r="I10" s="37"/>
      <c r="J10" s="37"/>
      <c r="K10" s="36"/>
    </row>
    <row r="11" spans="1:11" ht="66" customHeight="1">
      <c r="A11" s="110"/>
      <c r="B11" s="110"/>
      <c r="C11" s="110"/>
      <c r="D11" s="99" t="s">
        <v>9</v>
      </c>
      <c r="E11" s="99" t="s">
        <v>10</v>
      </c>
      <c r="F11" s="98" t="s">
        <v>11</v>
      </c>
      <c r="G11" s="98" t="s">
        <v>12</v>
      </c>
      <c r="H11" s="99" t="s">
        <v>13</v>
      </c>
      <c r="I11" s="99" t="s">
        <v>14</v>
      </c>
      <c r="J11" s="99" t="s">
        <v>15</v>
      </c>
      <c r="K11" s="99" t="s">
        <v>16</v>
      </c>
    </row>
    <row r="12" spans="1:11">
      <c r="A12" s="10">
        <v>1</v>
      </c>
      <c r="B12" s="38" t="s">
        <v>38</v>
      </c>
      <c r="C12" s="39"/>
      <c r="D12" s="45"/>
      <c r="E12" s="40"/>
      <c r="F12" s="46"/>
      <c r="G12" s="39"/>
      <c r="H12" s="40"/>
      <c r="I12" s="40"/>
      <c r="J12" s="40"/>
      <c r="K12" s="41"/>
    </row>
    <row r="13" spans="1:11">
      <c r="A13" s="13" t="s">
        <v>74</v>
      </c>
      <c r="B13" s="42" t="s">
        <v>67</v>
      </c>
      <c r="C13" s="39"/>
      <c r="D13" s="46"/>
      <c r="E13" s="39"/>
      <c r="F13" s="46"/>
      <c r="G13" s="39"/>
      <c r="H13" s="39"/>
      <c r="I13" s="39"/>
      <c r="J13" s="39"/>
      <c r="K13" s="43"/>
    </row>
    <row r="14" spans="1:11" ht="28.5" customHeight="1">
      <c r="A14" s="16">
        <v>1</v>
      </c>
      <c r="B14" s="44" t="s">
        <v>70</v>
      </c>
      <c r="C14" s="17" t="s">
        <v>19</v>
      </c>
      <c r="D14" s="24">
        <v>32718</v>
      </c>
      <c r="E14" s="19"/>
      <c r="F14" s="24">
        <v>6825</v>
      </c>
      <c r="G14" s="19"/>
      <c r="H14" s="58">
        <v>92.16</v>
      </c>
      <c r="I14" s="19"/>
      <c r="J14" s="19">
        <v>0</v>
      </c>
      <c r="K14" s="19">
        <v>0</v>
      </c>
    </row>
    <row r="15" spans="1:11" ht="19.5" customHeight="1">
      <c r="A15" s="115" t="s">
        <v>72</v>
      </c>
      <c r="B15" s="131"/>
      <c r="C15" s="13" t="s">
        <v>17</v>
      </c>
      <c r="D15" s="25">
        <f>SUM(D14:D14)</f>
        <v>32718</v>
      </c>
      <c r="E15" s="26"/>
      <c r="F15" s="25">
        <f>SUM(F14:F14)</f>
        <v>6825</v>
      </c>
      <c r="G15" s="26"/>
      <c r="H15" s="25">
        <f>SUM(H14:H14)</f>
        <v>92.16</v>
      </c>
      <c r="I15" s="26"/>
      <c r="J15" s="25">
        <f>SUM(J14:J14)</f>
        <v>0</v>
      </c>
      <c r="K15" s="25">
        <f>SUM(K14:K14)</f>
        <v>0</v>
      </c>
    </row>
    <row r="16" spans="1:11">
      <c r="A16" s="13">
        <v>2</v>
      </c>
      <c r="B16" s="42" t="s">
        <v>71</v>
      </c>
      <c r="C16" s="39"/>
      <c r="D16" s="46"/>
      <c r="E16" s="39"/>
      <c r="F16" s="46"/>
      <c r="G16" s="39"/>
      <c r="H16" s="39"/>
      <c r="I16" s="39"/>
      <c r="J16" s="39"/>
      <c r="K16" s="43"/>
    </row>
    <row r="17" spans="1:11" ht="48.75" customHeight="1">
      <c r="A17" s="16" t="s">
        <v>75</v>
      </c>
      <c r="B17" s="44" t="s">
        <v>73</v>
      </c>
      <c r="C17" s="17" t="s">
        <v>19</v>
      </c>
      <c r="D17" s="24">
        <v>10000</v>
      </c>
      <c r="E17" s="19"/>
      <c r="F17" s="24">
        <v>5000</v>
      </c>
      <c r="G17" s="19"/>
      <c r="H17" s="58">
        <v>372</v>
      </c>
      <c r="I17" s="19"/>
      <c r="J17" s="19">
        <v>0</v>
      </c>
      <c r="K17" s="19">
        <v>0</v>
      </c>
    </row>
    <row r="18" spans="1:11">
      <c r="A18" s="13">
        <v>3</v>
      </c>
      <c r="B18" s="42" t="s">
        <v>78</v>
      </c>
      <c r="C18" s="39"/>
      <c r="D18" s="46"/>
      <c r="E18" s="39"/>
      <c r="F18" s="46"/>
      <c r="G18" s="39"/>
      <c r="H18" s="39"/>
      <c r="I18" s="39"/>
      <c r="J18" s="39"/>
      <c r="K18" s="43"/>
    </row>
    <row r="19" spans="1:11" ht="27.75" customHeight="1">
      <c r="A19" s="16" t="s">
        <v>77</v>
      </c>
      <c r="B19" s="44" t="s">
        <v>76</v>
      </c>
      <c r="C19" s="17" t="s">
        <v>19</v>
      </c>
      <c r="D19" s="24"/>
      <c r="E19" s="19"/>
      <c r="F19" s="24"/>
      <c r="G19" s="19"/>
      <c r="H19" s="58">
        <v>40</v>
      </c>
      <c r="I19" s="19"/>
      <c r="J19" s="19">
        <v>0</v>
      </c>
      <c r="K19" s="19">
        <v>0</v>
      </c>
    </row>
    <row r="20" spans="1:11">
      <c r="A20" s="117" t="s">
        <v>79</v>
      </c>
      <c r="B20" s="132"/>
      <c r="C20" s="48"/>
      <c r="D20" s="49">
        <f>D19+D17+D15</f>
        <v>42718</v>
      </c>
      <c r="E20" s="22"/>
      <c r="F20" s="49">
        <f>F19+F17+F15</f>
        <v>11825</v>
      </c>
      <c r="G20" s="22"/>
      <c r="H20" s="49">
        <f>H19+H17+H15</f>
        <v>504.15999999999997</v>
      </c>
      <c r="I20" s="22"/>
      <c r="J20" s="49">
        <f>J19+J17+J15</f>
        <v>0</v>
      </c>
      <c r="K20" s="49">
        <f>K19+K17+K15</f>
        <v>0</v>
      </c>
    </row>
    <row r="21" spans="1:11">
      <c r="A21" s="34"/>
      <c r="B21" s="32"/>
      <c r="C21" s="32"/>
      <c r="D21" s="32"/>
      <c r="E21" s="32"/>
      <c r="F21" s="32"/>
      <c r="G21" s="32"/>
      <c r="H21" s="32"/>
      <c r="I21" s="32"/>
      <c r="J21" s="32"/>
      <c r="K21" s="32"/>
    </row>
    <row r="22" spans="1:11" s="52" customFormat="1" ht="18">
      <c r="A22" s="50"/>
      <c r="B22" s="51" t="s">
        <v>47</v>
      </c>
      <c r="C22" s="51"/>
      <c r="D22" s="51"/>
      <c r="E22" s="51"/>
      <c r="F22" s="51"/>
      <c r="G22" s="51"/>
      <c r="H22" s="51"/>
      <c r="I22" s="51"/>
      <c r="J22" s="51"/>
      <c r="K22" s="51"/>
    </row>
    <row r="23" spans="1:11" s="52" customFormat="1" ht="15" customHeight="1">
      <c r="A23" s="112" t="s">
        <v>30</v>
      </c>
      <c r="B23" s="112"/>
      <c r="D23" s="53" t="s">
        <v>33</v>
      </c>
      <c r="E23" s="51"/>
      <c r="F23" s="51"/>
      <c r="H23" s="51"/>
      <c r="I23" s="51"/>
      <c r="J23" s="51"/>
      <c r="K23" s="51"/>
    </row>
    <row r="24" spans="1:11" s="52" customFormat="1" ht="18">
      <c r="A24" s="50"/>
      <c r="B24" s="51"/>
      <c r="C24" s="51"/>
      <c r="D24" s="51"/>
      <c r="E24" s="51"/>
      <c r="F24" s="51"/>
      <c r="H24" s="51"/>
      <c r="I24" s="51"/>
      <c r="J24" s="51"/>
      <c r="K24" s="51"/>
    </row>
    <row r="25" spans="1:11" s="52" customFormat="1" ht="18">
      <c r="A25" s="54"/>
      <c r="B25" s="52" t="s">
        <v>68</v>
      </c>
      <c r="D25" s="52" t="s">
        <v>69</v>
      </c>
    </row>
    <row r="27" spans="1:11" ht="18.75">
      <c r="B27" s="76" t="s">
        <v>283</v>
      </c>
    </row>
    <row r="28" spans="1:11" ht="18.75">
      <c r="B28" s="76" t="s">
        <v>284</v>
      </c>
    </row>
  </sheetData>
  <mergeCells count="15">
    <mergeCell ref="A23:B23"/>
    <mergeCell ref="A15:B15"/>
    <mergeCell ref="A20:B20"/>
    <mergeCell ref="J6:K6"/>
    <mergeCell ref="A8:K8"/>
    <mergeCell ref="A10:A11"/>
    <mergeCell ref="B10:B11"/>
    <mergeCell ref="C10:C11"/>
    <mergeCell ref="F10:G10"/>
    <mergeCell ref="A1:B1"/>
    <mergeCell ref="A2:B2"/>
    <mergeCell ref="H2:K2"/>
    <mergeCell ref="J3:K3"/>
    <mergeCell ref="A5:B5"/>
    <mergeCell ref="H5:I5"/>
  </mergeCells>
  <pageMargins left="0.63" right="0.7" top="0.75" bottom="0.75" header="0.3" footer="0.3"/>
  <pageSetup paperSize="9" scale="71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</vt:i4>
      </vt:variant>
    </vt:vector>
  </HeadingPairs>
  <TitlesOfParts>
    <vt:vector size="7" baseType="lpstr">
      <vt:lpstr>ТП</vt:lpstr>
      <vt:lpstr>доп.ТП</vt:lpstr>
      <vt:lpstr>ВЛ</vt:lpstr>
      <vt:lpstr>УНО</vt:lpstr>
      <vt:lpstr>ВЛ!Область_печати</vt:lpstr>
      <vt:lpstr>доп.ТП!Область_печати</vt:lpstr>
      <vt:lpstr>ТП!Область_печати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2023-11-28T09:21:32Z</dcterms:modified>
</cp:coreProperties>
</file>