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5600"/>
  </bookViews>
  <sheets>
    <sheet name="ТП" sheetId="1" r:id="rId1"/>
    <sheet name="ВЛ" sheetId="2" r:id="rId2"/>
    <sheet name="УНО" sheetId="5" r:id="rId3"/>
  </sheets>
  <definedNames>
    <definedName name="_xlnm.Print_Area" localSheetId="1">ВЛ!$A$1:$K$167</definedName>
    <definedName name="_xlnm.Print_Area" localSheetId="0">ТП!$A$1:$K$74</definedName>
  </definedNames>
  <calcPr calcId="124519"/>
</workbook>
</file>

<file path=xl/calcChain.xml><?xml version="1.0" encoding="utf-8"?>
<calcChain xmlns="http://schemas.openxmlformats.org/spreadsheetml/2006/main">
  <c r="H59" i="1"/>
  <c r="K59"/>
  <c r="J59"/>
  <c r="F59"/>
  <c r="D59"/>
  <c r="K22"/>
  <c r="J22"/>
  <c r="H22"/>
  <c r="F22"/>
  <c r="D22"/>
  <c r="K17"/>
  <c r="J17"/>
  <c r="H17"/>
  <c r="F17"/>
  <c r="D17"/>
  <c r="H63" i="2"/>
  <c r="K17"/>
  <c r="K18" s="1"/>
  <c r="J17"/>
  <c r="J18" s="1"/>
  <c r="H17"/>
  <c r="H18" s="1"/>
  <c r="F17"/>
  <c r="F18" s="1"/>
  <c r="D17"/>
  <c r="D18" s="1"/>
  <c r="F40" l="1"/>
  <c r="D40"/>
  <c r="K40"/>
  <c r="J40"/>
  <c r="H40"/>
  <c r="K27"/>
  <c r="J27"/>
  <c r="H27"/>
  <c r="F27"/>
  <c r="D27"/>
  <c r="K55" i="1"/>
  <c r="J55"/>
  <c r="H55"/>
  <c r="F55"/>
  <c r="D55"/>
  <c r="H58" l="1"/>
  <c r="K58"/>
  <c r="J58"/>
  <c r="F58"/>
  <c r="D58"/>
  <c r="F144" i="2"/>
  <c r="D144"/>
  <c r="K63" l="1"/>
  <c r="F63"/>
  <c r="D63"/>
  <c r="K72"/>
  <c r="H72"/>
  <c r="F72"/>
  <c r="D72"/>
  <c r="J71"/>
  <c r="J70"/>
  <c r="K147"/>
  <c r="J147"/>
  <c r="H147"/>
  <c r="F147"/>
  <c r="D147"/>
  <c r="K144" l="1"/>
  <c r="J144"/>
  <c r="H144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J62"/>
  <c r="J61"/>
  <c r="J60"/>
  <c r="K73" l="1"/>
  <c r="H73"/>
  <c r="F73"/>
  <c r="D73"/>
  <c r="D44" i="1"/>
  <c r="J67" i="2" l="1"/>
  <c r="J66"/>
  <c r="J65"/>
  <c r="J56"/>
  <c r="J55"/>
  <c r="J54"/>
  <c r="J53"/>
  <c r="J52"/>
  <c r="J51"/>
  <c r="J50"/>
  <c r="J49"/>
  <c r="K44" i="1"/>
  <c r="J44"/>
  <c r="H44"/>
  <c r="F44"/>
  <c r="K28"/>
  <c r="J28"/>
  <c r="H28"/>
  <c r="F28"/>
  <c r="D28"/>
  <c r="K25"/>
  <c r="J25"/>
  <c r="H25"/>
  <c r="F25"/>
  <c r="D25"/>
  <c r="H44" i="2"/>
  <c r="H45" s="1"/>
  <c r="H46" s="1"/>
  <c r="D29" i="1" l="1"/>
  <c r="K29"/>
  <c r="K30" s="1"/>
  <c r="J29"/>
  <c r="J30" s="1"/>
  <c r="H29"/>
  <c r="H30" s="1"/>
  <c r="F29"/>
  <c r="K17" i="5"/>
  <c r="K22" s="1"/>
  <c r="J17"/>
  <c r="J22" s="1"/>
  <c r="H17"/>
  <c r="H22" s="1"/>
  <c r="F17"/>
  <c r="F22" s="1"/>
  <c r="D17"/>
  <c r="D22" s="1"/>
  <c r="K76" i="2"/>
  <c r="J76"/>
  <c r="H76"/>
  <c r="H148" s="1"/>
  <c r="F76"/>
  <c r="D76"/>
  <c r="J69"/>
  <c r="J68"/>
  <c r="J57"/>
  <c r="K44"/>
  <c r="K45" s="1"/>
  <c r="K46" s="1"/>
  <c r="K148" s="1"/>
  <c r="J44"/>
  <c r="J45" s="1"/>
  <c r="J46" s="1"/>
  <c r="F44"/>
  <c r="F45" s="1"/>
  <c r="F46" s="1"/>
  <c r="F148" s="1"/>
  <c r="D44"/>
  <c r="D45" s="1"/>
  <c r="D46" s="1"/>
  <c r="F30" i="1" l="1"/>
  <c r="D30"/>
  <c r="D148" i="2"/>
  <c r="J72"/>
  <c r="J58"/>
  <c r="J59"/>
  <c r="J63" l="1"/>
  <c r="J73" s="1"/>
  <c r="J148" s="1"/>
</calcChain>
</file>

<file path=xl/sharedStrings.xml><?xml version="1.0" encoding="utf-8"?>
<sst xmlns="http://schemas.openxmlformats.org/spreadsheetml/2006/main" count="491" uniqueCount="281">
  <si>
    <t>"СОГЛАСОВАНО"</t>
  </si>
  <si>
    <t>"УТВЕРЖДАЮ"</t>
  </si>
  <si>
    <t>Главный инженер АО "ОЭС"</t>
  </si>
  <si>
    <t>Генеральный директор АО "ОЭС"</t>
  </si>
  <si>
    <t>_______________И.Г.Тухбатуллин</t>
  </si>
  <si>
    <t>Р.М.Гайсин</t>
  </si>
  <si>
    <t>Начальник ПЭО</t>
  </si>
  <si>
    <t>_______________Хамзина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</si>
  <si>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</si>
  <si>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</si>
  <si>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</si>
  <si>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</si>
  <si>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</si>
  <si>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</si>
  <si>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</si>
  <si>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</si>
  <si>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</si>
  <si>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</si>
  <si>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</si>
  <si>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</si>
  <si>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</si>
  <si>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</si>
  <si>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</si>
  <si>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1.1</t>
  </si>
  <si>
    <t>Силовые трансформаторы</t>
  </si>
  <si>
    <t>1.1.</t>
  </si>
  <si>
    <t>1 шт</t>
  </si>
  <si>
    <t>2</t>
  </si>
  <si>
    <t xml:space="preserve">Текущий ремонт ОС </t>
  </si>
  <si>
    <t>2.1</t>
  </si>
  <si>
    <t>Трансформаторные подстанции</t>
  </si>
  <si>
    <t>Итого:</t>
  </si>
  <si>
    <t>2.2</t>
  </si>
  <si>
    <t>2.4</t>
  </si>
  <si>
    <t>Тех.присоединение 2024</t>
  </si>
  <si>
    <t>шт.</t>
  </si>
  <si>
    <t>Работы по распоряжению</t>
  </si>
  <si>
    <t>Подрядные работы</t>
  </si>
  <si>
    <t>ИТОГО ПО ФОРМЕ:</t>
  </si>
  <si>
    <t>Составил:</t>
  </si>
  <si>
    <t>Начальник ПТО</t>
  </si>
  <si>
    <t>Е.Л.Мазоватов</t>
  </si>
  <si>
    <t>Начальник ТПиКЛ</t>
  </si>
  <si>
    <t>М.Д.Шаймарданов</t>
  </si>
  <si>
    <t>Текущий ремонт ОС</t>
  </si>
  <si>
    <t>2.2.</t>
  </si>
  <si>
    <t>ТО-2 Воздушные линии 0,4кВ (с отключениями)</t>
  </si>
  <si>
    <t>ТО-1 Воздушные линии 6/10кВ (обходы и осмотры)</t>
  </si>
  <si>
    <t>Обслуживание УО</t>
  </si>
  <si>
    <t>1шт</t>
  </si>
  <si>
    <t>ЗП-729. Галлямов Азат Ильгизович (Общество с ограниченной ответственностью Переработка Пластика Мунира Пласт)
Нежилое здание (склады), расположенное по адресу: РБ, г. Октябрьский, ул. 8 Марта</t>
  </si>
  <si>
    <t>Начальник ВЛ</t>
  </si>
  <si>
    <t>Р.Т.Марданшин</t>
  </si>
  <si>
    <t>Количест-во</t>
  </si>
  <si>
    <t>Помещения (кроме ТП)</t>
  </si>
  <si>
    <t>Текущий ремонт помещений</t>
  </si>
  <si>
    <t>1.2</t>
  </si>
  <si>
    <t>Ремонт ТП/РП</t>
  </si>
  <si>
    <t>1.2.</t>
  </si>
  <si>
    <t>Текущий ремонт ТП</t>
  </si>
  <si>
    <t>Итого по текущему ремонту:</t>
  </si>
  <si>
    <t>Металлоконструкции</t>
  </si>
  <si>
    <t>3.1</t>
  </si>
  <si>
    <t>Изготовление металлоконструкций для участков</t>
  </si>
  <si>
    <t>Прочие виды работ</t>
  </si>
  <si>
    <t>4.1</t>
  </si>
  <si>
    <t>Всего по форме:</t>
  </si>
  <si>
    <t>Мастер УНО</t>
  </si>
  <si>
    <t>Р.Г.Набиуллин</t>
  </si>
  <si>
    <t>Итого: 3 рабочих *159ч=477 чел/час</t>
  </si>
  <si>
    <t>Коммутационная аппаратура</t>
  </si>
  <si>
    <t>2.3</t>
  </si>
  <si>
    <t>КЛ 0,4кВ</t>
  </si>
  <si>
    <t>Итого текущий ремонт:</t>
  </si>
  <si>
    <t>Эксплуатационные мероприятия</t>
  </si>
  <si>
    <t>Осмотр тепловизором по графику</t>
  </si>
  <si>
    <t>8</t>
  </si>
  <si>
    <t>9</t>
  </si>
  <si>
    <t>10</t>
  </si>
  <si>
    <t>3</t>
  </si>
  <si>
    <t>3.1.</t>
  </si>
  <si>
    <t>5</t>
  </si>
  <si>
    <t>нормо-часы по плану работ</t>
  </si>
  <si>
    <t>меха- низмо- часы</t>
  </si>
  <si>
    <t>машино- часы</t>
  </si>
  <si>
    <t>ТО-2 Воздушные линии 6/10кВ (с отключениями)</t>
  </si>
  <si>
    <t>ТО-1 Воздушные линии 0,4кВ (обходы и осмотры)</t>
  </si>
  <si>
    <t>3.3</t>
  </si>
  <si>
    <t>3.4.</t>
  </si>
  <si>
    <t>Всего за экспл.мероприятия:</t>
  </si>
  <si>
    <t xml:space="preserve">Капитальный ремонт ОС </t>
  </si>
  <si>
    <t>Итого капитальный ремонт:</t>
  </si>
  <si>
    <t>Всего по ремонту:</t>
  </si>
  <si>
    <t>ТП-174/Матросова, Кызыл Тан</t>
  </si>
  <si>
    <t>ВСЕГО:</t>
  </si>
  <si>
    <t>2568 м</t>
  </si>
  <si>
    <t>1000 м</t>
  </si>
  <si>
    <t>ЗП-758. Саакян Татевик Мгеровна
Нежилое здание (кафе), расположенное по адресу: РБ, г. Октябрьский, ул. Космонавтов, здание № 61/2</t>
  </si>
  <si>
    <t>ЗП-775. Кузьмина Людмила Савватиевна
Индивидуальный садовый дом, расположенный по адресу: РБ, г. Октябрьский, СДТ «Девон-2», участок № 61</t>
  </si>
  <si>
    <t>ЗП-805. Якупов Рим Минниянович
Индивидуальный садовый дом, расположенный по адресу: РБ, г. Октябрьский, СДТ «Девон-2», участок № 549,</t>
  </si>
  <si>
    <t>ЗП-807. Иванова Ирина Юрьевна
Индивидуальный садовый дом, расположенный по адресу: РБ, г. Октябрьский, СДТ «Дружба-2», участок 130</t>
  </si>
  <si>
    <t>ЗП-810. Ильмурзин Денис Витальевич
Индивидуальный садовый дом, расположенный по адресу: РБ, г. Октябрьский, СДТ «Вузовец», участок № 43а</t>
  </si>
  <si>
    <t>ЗП-818. Норматов Сухробчон Мадаминович
Индивидуальный жилой дом, расположенный по адресу: РБ, г. Октябрьский, ул. Машиностроителей</t>
  </si>
  <si>
    <t>ЗП-819. Мугавиев Альберт Рамзилевич
Индивидуальный жилой дом, расположенный по адресу: РБ, г. Октябрьский, микрорайон Радужный, ул. Янтарная, з/у №173,</t>
  </si>
  <si>
    <t>ЗП-820. Симакова Валентина Ивановна
Индивидуальный гараж, расположенный по адресу: РБ, г. Октябрьский, ул. Кувыкина, гараж № 13/6,</t>
  </si>
  <si>
    <t>ЗП-822. Гайфуллина Рамзия Закуановна
Индивидуальный садовый дом, расположенный по адресу: РБ, г. Октябрьский, СДТ «Дружба-2», участок № 140,</t>
  </si>
  <si>
    <t>ЗП-945. Галиуллин Ильмир Тимерьянович
Индивидуальный гараж, расположенный по адресу: РБ, г. Октябрьский, ул. Островского, з/у. 34/1</t>
  </si>
  <si>
    <t>ЗП-962. Греднев Илья Андреевич
Индивидуальный садовый дом, расположенный по адресу: РБ, г. Октябрьский, к/с «Нефтяник»</t>
  </si>
  <si>
    <r>
      <rPr>
        <b/>
        <sz val="10"/>
        <rFont val="Arial"/>
        <family val="2"/>
        <charset val="204"/>
      </rPr>
      <t>ЗП-79, 80, 81.</t>
    </r>
    <r>
      <rPr>
        <sz val="10"/>
        <rFont val="Arial"/>
        <family val="2"/>
        <charset val="204"/>
      </rPr>
      <t xml:space="preserve"> Курбонов Сахобиддин Ахмаджонович
Индивидуальный садовый дом, расположенный по адресу: РБ, г. Октябрьский, СДТ «Ручеек», </t>
    </r>
  </si>
  <si>
    <t>3 шт</t>
  </si>
  <si>
    <t>ЗП-84. Холисов Хисрав Акпаралиевич
Индивидуальный жилой дом, расположенный по адресу: РБ, г. Октябрьский, микрорайон Радужный, ул. Янтарная, з/у № 56,</t>
  </si>
  <si>
    <t xml:space="preserve">1 шт </t>
  </si>
  <si>
    <t>4</t>
  </si>
  <si>
    <t>Инвестпрограмма</t>
  </si>
  <si>
    <t>План работ по участку  УНО на МАЙ 2024 г.</t>
  </si>
  <si>
    <t>ТП-06/Социвестбанк</t>
  </si>
  <si>
    <t>ТП-022/Энгельса, Бакинская</t>
  </si>
  <si>
    <t>ТП-034/Свердлова, Горького</t>
  </si>
  <si>
    <t>ТП-051/роддом, Энгельса</t>
  </si>
  <si>
    <t>ТП-073/Автостоянка, Тукаева</t>
  </si>
  <si>
    <t>ТП-087/Северная 17</t>
  </si>
  <si>
    <t>ТП-104/Джалиля</t>
  </si>
  <si>
    <t>ТП-149/Майская, Тургенева, Сосновая</t>
  </si>
  <si>
    <t>ТП-189/Буровиков, Достоевского</t>
  </si>
  <si>
    <t>ТП-206/Михайлова, ферма</t>
  </si>
  <si>
    <t>ТП-224/Красноармейская</t>
  </si>
  <si>
    <t>ТП-240/40 микр</t>
  </si>
  <si>
    <t>ф.11-19/РП-3, 253, 167</t>
  </si>
  <si>
    <t>ф.11-40/РП-3, 167,21,089</t>
  </si>
  <si>
    <t>ф.11-45/ТП-040, 015</t>
  </si>
  <si>
    <t>ф.12-08/ТП-199, 253</t>
  </si>
  <si>
    <t>ф.711-07/ТП-8,9,12,13</t>
  </si>
  <si>
    <t>ф.711-25/ТП-8,9,12</t>
  </si>
  <si>
    <t>ТО-2 ВЛ-6кВ ф.01-09/к ТП-52,184</t>
  </si>
  <si>
    <t>ТО-2 ВЛ-6кВ ф.28-03/к ТП-228,187</t>
  </si>
  <si>
    <t>ТП-012а/Парк, Чапаева, Сад.кольцо, дет.сад</t>
  </si>
  <si>
    <t>ТП-041/Свердлова, Островского</t>
  </si>
  <si>
    <t>ТП-130/Целинная</t>
  </si>
  <si>
    <t>Работа по жалобам - замена и выправка опоры</t>
  </si>
  <si>
    <t>Кызыл Маяк, 43Б - замена опоры</t>
  </si>
  <si>
    <t>1й проезд Нефтяников, 18 - выправка</t>
  </si>
  <si>
    <t>5690 м</t>
  </si>
  <si>
    <t>3025 м</t>
  </si>
  <si>
    <t>575 м</t>
  </si>
  <si>
    <t>890 м</t>
  </si>
  <si>
    <t>180 м</t>
  </si>
  <si>
    <t>3125 м</t>
  </si>
  <si>
    <t>2616 м</t>
  </si>
  <si>
    <t>125 м</t>
  </si>
  <si>
    <t>412 м</t>
  </si>
  <si>
    <t>120 м</t>
  </si>
  <si>
    <t>4422 м</t>
  </si>
  <si>
    <t>2370 м</t>
  </si>
  <si>
    <t>115 м</t>
  </si>
  <si>
    <t>1248 м</t>
  </si>
  <si>
    <t>100 м</t>
  </si>
  <si>
    <t>390 м</t>
  </si>
  <si>
    <t>866 м</t>
  </si>
  <si>
    <t>871 м</t>
  </si>
  <si>
    <t xml:space="preserve">1656 м </t>
  </si>
  <si>
    <t>220 м</t>
  </si>
  <si>
    <t>ф.11-47/ТП-112, 022</t>
  </si>
  <si>
    <t>230м</t>
  </si>
  <si>
    <t>440 м</t>
  </si>
  <si>
    <t>800м</t>
  </si>
  <si>
    <t>9500 м</t>
  </si>
  <si>
    <t>План работ по участку  ВЛ на МАЙ 2024г.</t>
  </si>
  <si>
    <t>План работ по участку  ТПиКЛ на МАЙ 2024г.</t>
  </si>
  <si>
    <t>ЗП.956. Индивидуальный садовый дом, расположенный по адресу: РБ, г. Октябрьский, СДТ «Ручеек» участок № 78. Кадастровый номер: 02:57:050502:170</t>
  </si>
  <si>
    <t>ЗП-487. Индивидуальный садовый дом, расположенный по адресу: РБ, г. Октябрьский, с/т «Акташ», уч. 293. Кадастровый номер: 02:57:030802:401</t>
  </si>
  <si>
    <t>ЗП-564. Индивидуальный жилой дом, расположенный по адресу: РБ, г. Октябрьский, микрорайон Южный, участок № 445. Кадастровый номер: 02:57:051206:364</t>
  </si>
  <si>
    <t>ЗП-585. Индивидуальный садовый дом, расположенный по адресу: РБ, г. Октябрьский, территория СНТ "Гагарина", участок № 56. Кадастровый номер: 02:57:031504:114</t>
  </si>
  <si>
    <t xml:space="preserve">ЗП-801 .Индивидуальный садовый дом, расположенный по адресу: РБ, г. Октябрьский, СНТ «Отдых», участок № 44, кадастровый номер 02:57:040606:88. </t>
  </si>
  <si>
    <t>ЗП-802. Индивидуальный садовый дом, расположенный по адресу: РБ, г. Октябрьский, СНТ «Отдых», участок № 45, кадастровый номер 02:57:040606:89</t>
  </si>
  <si>
    <t>ЗП-827. Думцкая Ирина Константиновна
Индивидуальный садовый дом, расположенный по адресу: РБ, г. Октябрьский, СДТ «Ягодка», участок № 115</t>
  </si>
  <si>
    <t>ЗП-817 .Хафизова Эльвира Петровна
ЛЭП-0,4кВ для электроснабжения производственного цеха по ул. Д.Михайлова, 1/1 пос. Московка городского округа город Октябрьский РБ на земельном участке кадастровый номер 02:57:010101:112.</t>
  </si>
  <si>
    <t>ЗП-828. Ямалетдинова Лилия Мутыгулловна
Индивидуальный садовый дом, расположенный по адресу: РБ, г. Октябрьский, СДТ «Девон-2», участок № 395, кадастровый номер 02:57:030305:763</t>
  </si>
  <si>
    <t>ЗП-834. Кузьмин Александр Михайлович
Индивидуальный садовый дом, расположенный по адресу: РБ, г. Октябрьский, тер. СНТ "Нарыш-Тау", кадастровый номер 02:57:050414:308</t>
  </si>
  <si>
    <t>ЗП-835. Салаватова Альфия Сабитовна
Индивидуальный садовый дом, расположенный по адресу: РБ, г. Октябрьский, СДТ «Восход-1», участок № 118, кадастровый номер 02:57:050403:215</t>
  </si>
  <si>
    <t>ЗП-836. Валеев Финат Хасанянович
Нежилое здание (магазин), расположенное по адресу: РБ, г. Октябрьский, ул. Северная, д. 9Б, кадастровый номер 02:57:031406:893 (изменение схемы э/снабжения)</t>
  </si>
  <si>
    <t>ЗП-837. Петров Александр Павлович
Индивидуальный садовый дом, расположенный по адресу: РБ, г. Октябрьский, СДТ «Восход-1», участок № 90, кадастровый номер 02:57:050403:88</t>
  </si>
  <si>
    <t>ЗП-847. Галеев Ильдар Алямович
Индивидуальный садовый дом, расположенный по адресу: РБ, г. Октябрьский, сад «Гагарина», рядом с участком №32, кадастровый номер 02:57:031504:78</t>
  </si>
  <si>
    <t xml:space="preserve">ЗП-848. Мифтахов Руслан Равильевич
Нежилое помещение (гараж), расположенное по адресу: РБ, г. Октябрьский, ул. Салават Батыра, д.11, кадастровый номер 02:57:010216:300 </t>
  </si>
  <si>
    <t xml:space="preserve">ЗП-851. Соловьев Сергей Викторович
Индивидуальный гараж, расположенный по адресу: РБ, г. Октябрьский, ул. Аксакова, ГК «Вираж», гараж 12, кадастровый номер 02:57:020301:172 </t>
  </si>
  <si>
    <t>ЗП-855. Асоян Гарик Корюнови
Индивидуальный садовый дом, расположенный по адресу: РБ, г. Октябрьский, СДТ «Радуга-2», участок № 73, кадастровый номер 02:57:050405:125</t>
  </si>
  <si>
    <t>ЗП-856. Султанов Ренат Рузилевич
Индивидуальный садовый дом, расположенный по адресу: РБ, г. Октябрьский, СДТ «Радуга», участок № 119, кадастровый номер 02:57:050405:172</t>
  </si>
  <si>
    <t>ЗП-857. Габдрахманов Ильгам Ильдарович
Индивидуальный садовый дом, расположенный по адресу: РБ, г. Октябрьский, СДТ «Девон-2», участок № 382, кадастровый номер 02:57:030305:678</t>
  </si>
  <si>
    <t>ЗП-864. Фролова Лилия Андреевна
Индивидуальный садовый дом, расположенный по адресу: РБ, г. Октябрьский, СДТ «Девон-2», участок № 76, кадастровый номер 02:57:030305:505</t>
  </si>
  <si>
    <t>ЗП-865. Крайнов Вячеслав Александрович
Индивидуальный жилой дом, расположенный по адресу: РБ, г. Октябрьский, ул. Лесная, д. 27/1, кадастровый номер 02:57:030601:349</t>
  </si>
  <si>
    <t>ЗП-868. Совалева Елена Геннадьевна
Индивидуальный садовый дом, расположенный по адресу: РБ, г. Октябрьский, к/с «Башкирия», участок № 99, кадастровый номер 02:57:050503:286</t>
  </si>
  <si>
    <t>ЗП-869. Дюбаков Евгений Константинович
Индивидуальный гараж, расположенный по адресу: РБ, г. Октябрьский, тер.массив гаражей Крупской-1, з/у 32, кадастровый номер 02:57:020806:20</t>
  </si>
  <si>
    <t>ЗП-871. Игнатова Надежда Михайловна
Индивидуальный садовый дом, расположенный по адресу: РБ, г. Октябрьский, СДТ «Девон-2», з/у. 78, кадастровый номер 02:57:030305:503</t>
  </si>
  <si>
    <t>ЗП-874. Даутова Ленара Венировна
Индивидуальный жилой дом, расположенный по адресу: РБ, г. Октябрьский, ул. Трипольского, д. 102, кадастровый номер 02:57:020710:58 (увеличение мощности)</t>
  </si>
  <si>
    <t>ЗП-875. Савельева Елена Викторовна
Индивидуальный садовый дом, расположенный по адресу: РБ, г. Октябрьский, СДТ «Девон-2», участок № 403, кадастровый номер 02:57:030305:777</t>
  </si>
  <si>
    <t>ЗП-882. Лукоянова Оксана Геннадьевна
Индивидуальный садовый дом, расположенный по адресу: РБ, г. Октябрьский, СДТ «Девон-2», участок № 239, кадастровый номер 02:57:030305:609</t>
  </si>
  <si>
    <t>ЗП-883. Мухамадеев Ринат Маратович
Индивидуальный садовый дом, расположенный по адресу: РБ, г. Октябрьский, СДТ «Девон-2», участок № 178, кадастровый номер 02:57:030305:430</t>
  </si>
  <si>
    <t>ЗП-899. Идиятуллин Радик Зуфарович
Индивидуальный садовый дом, расположенный по адресу: г. Октябрьский, территория СНТ "Незабудка", земельный участок № 269 кадастровый номер 02:57:031502:566</t>
  </si>
  <si>
    <t>ЗП-955. Миназева Гулюза Рустямовна
Индивидуальный жилой дом, расположенный по адресу: РБ, г. Октябрьский, микрорайон Южный, ул. Курая, участок № 59, кадастровый номер 02:57:051206:323</t>
  </si>
  <si>
    <t>ЗП-958. Одирматов Мухаммад Муъминович
Индивидуальный жилой дом, расположенный по адресу: РБ, г. Октябрьский, ул. Красная, д. 2, кадастровый номер 02:57:051303:66</t>
  </si>
  <si>
    <t>ЗП-960. Гизатуллина Светлана Газинуровна
Индивидуальный жилой дом, расположенный по адресу: РБ, г. Октябрьский, ул. Кольцо Бакинское, дом 7, кадастровый номер 02:57:020713:48, (в связи с увеличением мощности)</t>
  </si>
  <si>
    <t>ЗП-966. Ильницкая Евгения Леонидовна
Индивидуальный жилой дом, расположенный по адресу: РБ, г. Октябрьский, ул. Радостная, участок № 33, кадастровый номер 02:57:020605:1306</t>
  </si>
  <si>
    <t>ЗП-3. Ахметзянова Зульфия Шаукатовна
Индивидуальный жилой дом, расположенный по адресу: РБ, г. Октябрьский, ул. Луговая, д. 48, кадастровый номер 02:57:020106:0023 (увеличение мощности)</t>
  </si>
  <si>
    <t>ЗП-9. Шарифуллин Айрат Ринатович
Индивидуальный жилой дом, расположенный по адресу: РБ, г. Октябрьский, проезд Буровиков, участок № 25, кадастровый номер 02:57:000000:1858</t>
  </si>
  <si>
    <t>ЗП-18. Шамсуллин Артур Рузилевич
Индивидуальный садовый дом, расположенный по адресу: РБ, г. Октябрьский, СДТ «Дружба-2», участок №9, кадастровый номер 02:57:050404:361</t>
  </si>
  <si>
    <t xml:space="preserve">ЗП-114. Сабитов Руслан Ранисович
Индивидуальный жилой дом, расположенный по адресу: РБ, г. Октябрьский, проезд Ялтинский, кадастровый номер 02:57:020603:483 (увеличение мощности) </t>
  </si>
  <si>
    <t>ЗП-133. Даньярова Рима Зуфаровна
Индивидуальный жилой дом, расположенный по адресу: РБ, г. Октябрьский, ул. Достоевского, з/у 7/1, кадастровый номер 02:57:030904:319</t>
  </si>
  <si>
    <t>ЗП-134. Сунагатуллин Айнур Загитович
Индивидуальный жилой дом, расположенный по адресу: РБ, г. Октябрьский, микрорайон Радужный, ул. Янтарная, з/у № 21, кадастровый номер 02:57:051303:90</t>
  </si>
  <si>
    <t>ЗП-145. Немцов Петр Геннадиевич
Индивидуальный садовый дом, расположенный по адресу: РБ, г. Октябрьский, С/т "Акташ", участок № 2а, кадастровый номер 02:57:030802:71</t>
  </si>
  <si>
    <t>ЗП-146. Рудакова Ксения Константиновна
Индивидуальный жилой дом, расположенный по адресу: РБ, г. Октябрьский, ул. Достоевского, з/у № 1/1, кадастровый номер 02:57:030904:325</t>
  </si>
  <si>
    <t xml:space="preserve">ЗП-153. Мухамадеев Владислав Азатович
Индивидуальный жилой дом, расположенный по адресу: РБ, г. Октябрьский, микрорайон Радужный, ул. Янтарная, з/у № 69, кадастровый номер 02:57:051303:235 </t>
  </si>
  <si>
    <t>ЗП-155. Галиев Радмир Анварович
Индивидуальный садовый дом, расположенный по адресу: РБ, г. Октябрьский, к/с «Башкирия», участок №70, кадастровый номер 02:57:050503:258</t>
  </si>
  <si>
    <t xml:space="preserve">ЗП-156. Симонян Минарик Гагиковна
Индивидуальный жилой дом, расположенный по адресу: РБ, г. Октябрьский, ул. Крупской, кадастровый номер 02:57:050502:334 </t>
  </si>
  <si>
    <t>ЗП-158. Шавалеев Алмаз Марселевич
Индивидуальный жилой дом, расположенный по адресу: РБ, г. Октябрьский, микрорайон Приозерный, ул. Молочная, з/у № 33, кадастровый номер 02:57:051201:373</t>
  </si>
  <si>
    <t>ЗП-168. Мухаметьянова Венера Ибрагимовна
Индивидуальный гараж, расположенный по адресу: РБ, г. Октябрьский, ГСК №54, гараж №29, кадастровый номер 02:57:031101:2127</t>
  </si>
  <si>
    <t xml:space="preserve">ЗП-173 .Уланов Николай Владимирович
Индивидуальный жилой дом, расположенный по адресу: РБ, г. Октябрьский, ул. Гатиятуллина, з/у № 67, кадастровый номер 02:57:020916:229 (в связи с увеличением мощности) </t>
  </si>
  <si>
    <t xml:space="preserve">ЗП-174. Дазе Ольга Леонидовна
Индивидуальный жилой дом, расположенный по адресу: РБ, г. Октябрьский, микрорайон Радужный, ул. Красная, з/у №36, кадастровый номер 02:57:051303:125 </t>
  </si>
  <si>
    <t>ЗП-178. Мамяшев Артем Халилевич
Индивидуальный жилой дом, расположенный по адресу: РБ, г. Октябрьский, ул. Совхозная, з/у № 38 Б, кадастровый номер 02:57:050901:590</t>
  </si>
  <si>
    <t xml:space="preserve">ЗП-190. Самитова Регина Сириновна
Индивидуальный гараж, расположенный по адресу: РБ, г. Октябрьский, ул. Кооперативная, земельный участок № 102в/1, кадастровый номер 02:57:030603:653 </t>
  </si>
  <si>
    <t>ЗП-449. Индивидуальный садовый дом, расположенный по адресу: РБ, г. Октябрьский, С/т «Акташ», участок №247. Кадастровый номер: 02:57:030802:355</t>
  </si>
  <si>
    <t>ЗП-872. Курбонов Исломиддин Исомиддинович
Индивидуальный жилой дом, расположенный по адресу: РБ, г. Октябрьский, ул. Крупской, д. 142, кадастровый номер 02:57:050404:160</t>
  </si>
  <si>
    <t>3 шт.</t>
  </si>
  <si>
    <t>КЛ 6-10кВ</t>
  </si>
  <si>
    <t>3-й этап. Замена понижающих тр-ров 10(6)/0,4кВ, отработавших нормативный срок службы общей мощностью 0,75МВА. (ТП-052,084,189).</t>
  </si>
  <si>
    <t>11</t>
  </si>
  <si>
    <t>ТО-1 ТП-083</t>
  </si>
  <si>
    <t>ТО-1 ТП-108</t>
  </si>
  <si>
    <t>ТО-1 ТП-119</t>
  </si>
  <si>
    <t>ТО-1 ТП-127</t>
  </si>
  <si>
    <t>ТО-1 ТП-174</t>
  </si>
  <si>
    <t>ТО-1 ТП-05</t>
  </si>
  <si>
    <t>ТО-1 ТП-021</t>
  </si>
  <si>
    <t>ТО-1 ТП-076</t>
  </si>
  <si>
    <t>ТО-1 ТП-080</t>
  </si>
  <si>
    <t>ТО-1 РП-16</t>
  </si>
  <si>
    <t>6</t>
  </si>
  <si>
    <t>7</t>
  </si>
  <si>
    <t>Южная, 61 - спилить макушки елей</t>
  </si>
  <si>
    <t>Уральская, 39 - перенос опоры</t>
  </si>
  <si>
    <t>Дорожников, 51а - выправка опоры</t>
  </si>
  <si>
    <t>Космодемьянская, 17а - замена опоры</t>
  </si>
  <si>
    <t>Матросова, 68/1 - выправка опоры</t>
  </si>
  <si>
    <t>На участке УНО в мае работают 3 РАБОЧИХ (сварщик, слесарь, маляр)</t>
  </si>
  <si>
    <r>
      <rPr>
        <b/>
        <sz val="9"/>
        <rFont val="Arial"/>
        <family val="2"/>
        <charset val="204"/>
      </rPr>
      <t>ЗП-817</t>
    </r>
    <r>
      <rPr>
        <sz val="9"/>
        <rFont val="Arial"/>
        <family val="2"/>
        <charset val="204"/>
      </rPr>
      <t xml:space="preserve"> .Хафизова Эльвира Петровна
ЛЭП-0,4кВ для электроснабжения производ. цеха по ул. Д.Михайлова, 1/1 пос. Московка.
Строительство КТП-6/0,4кВ мощностью от 630 до 1000кВА на границе участка заявителя</t>
    </r>
  </si>
  <si>
    <r>
      <rPr>
        <b/>
        <sz val="9"/>
        <rFont val="Arial"/>
        <family val="2"/>
        <charset val="204"/>
      </rPr>
      <t>ЗП-159</t>
    </r>
    <r>
      <rPr>
        <sz val="9"/>
        <rFont val="Arial"/>
        <family val="2"/>
        <charset val="204"/>
      </rPr>
      <t>.Арсланов Марат Хамитович (ООО СЗ «СТРОЙКИРПИЧХОЛДИНГ»)
Нежилое здание под магазины, общественное питание, расположенное по адресу: РБ, г. Октябрьский, ул. Сад.Кольцо, з/у № 20 строение 1. Установка и допуск в эксплуатацию приборов учета электрической энергии и мощности в ТП-102, РУ-0,4кВ IIс.ш., яч. № 6, Р-15</t>
    </r>
  </si>
  <si>
    <r>
      <rPr>
        <b/>
        <sz val="9"/>
        <rFont val="Arial"/>
        <family val="2"/>
        <charset val="204"/>
      </rPr>
      <t>ЗП-160</t>
    </r>
    <r>
      <rPr>
        <sz val="9"/>
        <rFont val="Arial"/>
        <family val="2"/>
        <charset val="204"/>
      </rPr>
      <t>.Арсланов Марат Хамитович (ООО СЗ «СТРОЙКИРПИЧХОЛДИНГ»)
Нежилое здание под магазины, общественное питание, расположенное по адресу: РБ, г. Октябрьский, ул. Садовое кольцо, земельный участок 20. Установка и допуск в эксплуатацию приборов учета электрической энергии и мощности в ТП-102, РУ-0,4кВ Iс.ш., яч. № 3, Р-7.</t>
    </r>
  </si>
  <si>
    <r>
      <rPr>
        <b/>
        <sz val="9"/>
        <rFont val="Arial"/>
        <family val="2"/>
        <charset val="204"/>
      </rPr>
      <t>ЗП-170</t>
    </r>
    <r>
      <rPr>
        <sz val="9"/>
        <rFont val="Arial"/>
        <family val="2"/>
        <charset val="204"/>
      </rPr>
      <t>. Сухарева Дина Равиловна (ООО "БурТехРазвитие")
Временное присоединение ЛЭП-0,4кВ для электроснабжения строительной площадки спального корпуса ЦВЛ и Р «Сероводородная лечебница», расположенного по адресу: г. Октябрьский, 28 мкр, территория сероводородной лечебницы. Установка и допуск в эксплуатацию приборов учета эл.энергии (мощности) трехфазный полукосвенного включения в ТП-117, РУ-0,4кВ Iс.ш., ф.12-33, яч.№ 1, руб. № 1.</t>
    </r>
  </si>
  <si>
    <r>
      <rPr>
        <b/>
        <sz val="9"/>
        <rFont val="Arial"/>
        <family val="2"/>
        <charset val="204"/>
      </rPr>
      <t>ЗП-142</t>
    </r>
    <r>
      <rPr>
        <sz val="9"/>
        <rFont val="Arial"/>
        <family val="2"/>
        <charset val="204"/>
      </rPr>
      <t>.Временное присоединение ЛЭП-0,4кВ для электроснабжения строительной площадки-вагона, расположенного по адресу: Октябрьский, ул. Шашина, з/у 30.
Установка и допуск в эксплуатацию приборов учета электрической энергии (мощности) трехфазный полукосвенного включения в ТП-332, РУ-0,4кВ Iс.ш., ф.701-03, яч.№3, 3Р, 5АВ (250А).</t>
    </r>
  </si>
  <si>
    <r>
      <rPr>
        <b/>
        <sz val="9"/>
        <rFont val="Arial"/>
        <family val="2"/>
        <charset val="204"/>
      </rPr>
      <t>ЗП-759</t>
    </r>
    <r>
      <rPr>
        <sz val="9"/>
        <rFont val="Arial"/>
        <family val="2"/>
        <charset val="204"/>
      </rPr>
      <t>.Нежилое здание - магазин, расположенное по адресу: РБ, г. Октябрьский, ул. Кувыкина, 55, кадастровый номер 02:57:020205:294.Выполнить реконструкцию РУ-0,4кВ ТП-105 с установкой ком. аппарата в яч. № 2</t>
    </r>
  </si>
  <si>
    <r>
      <rPr>
        <b/>
        <sz val="9"/>
        <rFont val="Arial"/>
        <family val="2"/>
        <charset val="204"/>
      </rPr>
      <t>ЗП-313-2022</t>
    </r>
    <r>
      <rPr>
        <sz val="9"/>
        <rFont val="Arial"/>
        <family val="2"/>
        <charset val="204"/>
      </rPr>
      <t>. Нежилое здание - Диагностический центр, расп.г. Октябрьский, ул. Островского, д. 30. Строительство КЛ-0,4кВ расчетного сечения от ТП-014А (Iс.ш.), яч. № 1, 2Р, 4АВ (ф.04-38) до ВРУ-0,4кВ № 1 проектируемого нежилого здания - диагностического центра, L=0,18км.
10.3.2. Строительство КЛ-0,4кВ расчетного сечения от ТП-014А (IIс.ш.), яч. № 8, 26Р, 30АВ (ф.04-04) до опоры № 18 ВЛИ-0,4кВ фид. "ДУ-2" от ТП-014А, L=0,25км.
10.5. Установка и допуск в эксплуатацию приборов учета электрической энергии и мощности трехфазные полукосвенного включения:
- по I источнику питания - в проектируемом ВРУ-0,4кВ № 1, ф. 04-38, РУ-0,4кВ яч. № 1, 2Р, 4АВ;
- по II источнику питания - на опоре № 18 ВЛИ-0,4кВ фид. "ДУ-2" от ТП-014А.</t>
    </r>
  </si>
  <si>
    <r>
      <rPr>
        <b/>
        <sz val="9"/>
        <rFont val="Arial"/>
        <family val="2"/>
        <charset val="204"/>
      </rPr>
      <t>ЗП-948</t>
    </r>
    <r>
      <rPr>
        <sz val="9"/>
        <rFont val="Arial"/>
        <family val="2"/>
        <charset val="204"/>
      </rPr>
      <t>.Электроснабжение рекламной конструкции, расположенной по адресу: РБ, г. Октябрьский, 25 микрорайон, на перекрестке с круговым движением. Строительство кабельной линии 0,4кВ методом ГНБ от опоры № 14 (ТП-100 по схеме) до рекламной конструкции предварительной протяженностью 0,06км.</t>
    </r>
  </si>
  <si>
    <r>
      <rPr>
        <b/>
        <sz val="9"/>
        <rFont val="Arial"/>
        <family val="2"/>
        <charset val="204"/>
      </rPr>
      <t>ЗП-952</t>
    </r>
    <r>
      <rPr>
        <sz val="9"/>
        <rFont val="Arial"/>
        <family val="2"/>
        <charset val="204"/>
      </rPr>
      <t>.  Автогазонаполнительная компрессорная станция (АГНКС), расположенная по адресу: Республика Башкортостан, г. Октябрьский, ул. Северная, дом 38/4. Строительство КЛ-6кВ от опоры № 23 ВЛ-6кВ ф.04-39 до проектируемой КТП-6/0,4кВ,  0,05км. 
10.6. Установка и допуск в эксплуатацию приборов учета электрической энергии и мощности трехфазные косвенного включения на уровне напряжения 1-20кВ (ПКУ-6кВ) фид. 04-39 в РУ-6кВ присоединяемой КТП-6/0,4кВ заявителя.</t>
    </r>
  </si>
  <si>
    <t>Гоголя, 59 - качество эл/энергии</t>
  </si>
  <si>
    <t>Южная, 96 - качество эл/энергии</t>
  </si>
  <si>
    <t>Сад Девон-2, уч.130 - установка доп.опоры - Кочеткова</t>
  </si>
  <si>
    <t>Сад Девон-2, уч.396 - установка доп.опоры - Барбие</t>
  </si>
  <si>
    <t>Тупик Кооперативной - замена сбитой опоры</t>
  </si>
  <si>
    <t>Въезд на базу АО "ОЭС" ремонт и покраска двух опор уличного освещения</t>
  </si>
  <si>
    <t>п.Радужный, установка опоры 1шт (16м)</t>
  </si>
  <si>
    <t>Воздушные линии 0,4кВ</t>
  </si>
  <si>
    <t>ТП-128/ф.Школьная (200м)</t>
  </si>
  <si>
    <t>200м</t>
  </si>
  <si>
    <t>ТП-117/Пост Полиции</t>
  </si>
  <si>
    <t>Ремонт КЛ-10кВ ф.РП-14/240</t>
  </si>
  <si>
    <t>Ремонт КЛ-6кВ ф.045/094</t>
  </si>
  <si>
    <t>Ремонт КЛ-0,4кВ ТП-123/дом 17</t>
  </si>
  <si>
    <t>Ревизия РЗА ВВ 014а/041</t>
  </si>
  <si>
    <t>Ревизия РЗА ВВ 014а/044</t>
  </si>
  <si>
    <t>Ревизия РЗА ВВ 214/ф.701-16</t>
  </si>
  <si>
    <t>Замена тр-ра в ТП</t>
  </si>
  <si>
    <t>Ремонт КЛ-6кВ ф.024/033</t>
  </si>
  <si>
    <t>На участке ТПиКЛ в мае работают всего 17 чел. Из них ИТР - 4 чел. Итого: рабочих 13 чел.</t>
  </si>
  <si>
    <t>Из 13 рабочих 3 чел (Тихонов Элграф, Мухамадеев Обходчик, Антипина - эскизировщик). Итого 10 чел.</t>
  </si>
  <si>
    <t>Итого: 7 чел*159час = 1113 ч/ч</t>
  </si>
  <si>
    <t xml:space="preserve">Из 10 чел ( Хадимуллин - отпуск, Горелов отпуск 0,5, Файзуллин отпуск 0,5, </t>
  </si>
  <si>
    <t>Шакиров больничный) - 3 чел=7 чел.</t>
  </si>
  <si>
    <t>Для выполнения плана на май (1187-1113=74ч/ч) не хватает одного чел. В течении 9 раб.дней</t>
  </si>
  <si>
    <t>На участке ВЛ в мае работают всего 18 чел. Из них ИТР - 3 чел. Итого: рабочих 15 чел.</t>
  </si>
  <si>
    <t>Из 15 рабочих 2 чел (Галимова эскизировщик, Торгашев схемы). Итого 13 чел.</t>
  </si>
  <si>
    <t>Из 13 чел ( 2 чел больничный, 2 чел отпуск). Итого: 9 чел.</t>
  </si>
  <si>
    <t>Итого: 9 чел*159час = 1431 ч/ч</t>
  </si>
  <si>
    <t>Для выполнения плана на май (1608-1431=177ч/ч) не хватает бригады из двух чел в течении 11 раб.дней</t>
  </si>
</sst>
</file>

<file path=xl/styles.xml><?xml version="1.0" encoding="utf-8"?>
<styleSheet xmlns="http://schemas.openxmlformats.org/spreadsheetml/2006/main">
  <numFmts count="2">
    <numFmt numFmtId="164" formatCode="#\ ##0"/>
    <numFmt numFmtId="165" formatCode="#\ ##0.00"/>
  </numFmts>
  <fonts count="21">
    <font>
      <sz val="11"/>
      <color theme="1"/>
      <name val="Calibri"/>
      <charset val="204"/>
      <scheme val="minor"/>
    </font>
    <font>
      <sz val="12"/>
      <name val="Calibri"/>
      <family val="2"/>
      <charset val="204"/>
      <scheme val="minor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1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Alignment="1">
      <alignment horizontal="center"/>
    </xf>
    <xf numFmtId="0" fontId="8" fillId="0" borderId="0" xfId="1"/>
    <xf numFmtId="0" fontId="10" fillId="0" borderId="3" xfId="1" applyFont="1" applyBorder="1" applyAlignment="1">
      <alignment horizontal="centerContinuous" vertical="center" wrapText="1"/>
    </xf>
    <xf numFmtId="0" fontId="10" fillId="0" borderId="4" xfId="1" applyFont="1" applyBorder="1" applyAlignment="1">
      <alignment horizontal="centerContinuous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49" fontId="13" fillId="0" borderId="6" xfId="1" applyNumberFormat="1" applyFont="1" applyBorder="1" applyAlignment="1">
      <alignment horizontal="center" vertical="center"/>
    </xf>
    <xf numFmtId="0" fontId="13" fillId="0" borderId="3" xfId="1" applyFont="1" applyBorder="1" applyAlignment="1">
      <alignment vertical="center"/>
    </xf>
    <xf numFmtId="0" fontId="12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 wrapText="1"/>
    </xf>
    <xf numFmtId="165" fontId="12" fillId="0" borderId="6" xfId="1" applyNumberFormat="1" applyFont="1" applyBorder="1" applyAlignment="1">
      <alignment horizontal="right" vertical="center"/>
    </xf>
    <xf numFmtId="165" fontId="12" fillId="0" borderId="7" xfId="1" applyNumberFormat="1" applyFont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165" fontId="13" fillId="0" borderId="6" xfId="1" applyNumberFormat="1" applyFont="1" applyBorder="1" applyAlignment="1">
      <alignment horizontal="right" vertical="center"/>
    </xf>
    <xf numFmtId="49" fontId="12" fillId="0" borderId="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right" vertical="center"/>
    </xf>
    <xf numFmtId="2" fontId="12" fillId="0" borderId="6" xfId="1" applyNumberFormat="1" applyFont="1" applyBorder="1" applyAlignment="1">
      <alignment horizontal="right" vertical="center"/>
    </xf>
    <xf numFmtId="165" fontId="11" fillId="0" borderId="6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horizontal="right"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5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10" fillId="0" borderId="7" xfId="1" applyFont="1" applyBorder="1" applyAlignment="1">
      <alignment horizontal="centerContinuous" vertical="center" wrapText="1"/>
    </xf>
    <xf numFmtId="0" fontId="11" fillId="0" borderId="4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3" fillId="0" borderId="6" xfId="1" applyFont="1" applyBorder="1" applyAlignment="1">
      <alignment horizontal="right" vertical="center"/>
    </xf>
    <xf numFmtId="164" fontId="13" fillId="0" borderId="6" xfId="1" applyNumberFormat="1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right" vertical="center"/>
    </xf>
    <xf numFmtId="49" fontId="11" fillId="0" borderId="3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11" fillId="0" borderId="6" xfId="1" applyNumberFormat="1" applyFont="1" applyBorder="1" applyAlignment="1">
      <alignment vertical="center"/>
    </xf>
    <xf numFmtId="3" fontId="11" fillId="0" borderId="6" xfId="1" applyNumberFormat="1" applyFont="1" applyBorder="1" applyAlignment="1">
      <alignment horizontal="right" vertical="center"/>
    </xf>
    <xf numFmtId="0" fontId="17" fillId="0" borderId="6" xfId="1" applyFont="1" applyFill="1" applyBorder="1" applyAlignment="1">
      <alignment horizontal="center" vertical="center"/>
    </xf>
    <xf numFmtId="164" fontId="17" fillId="0" borderId="6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 wrapText="1"/>
    </xf>
    <xf numFmtId="164" fontId="15" fillId="0" borderId="6" xfId="1" applyNumberFormat="1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right" vertical="center"/>
    </xf>
    <xf numFmtId="165" fontId="15" fillId="0" borderId="6" xfId="1" applyNumberFormat="1" applyFont="1" applyFill="1" applyBorder="1" applyAlignment="1">
      <alignment horizontal="right" vertical="center"/>
    </xf>
    <xf numFmtId="0" fontId="15" fillId="0" borderId="0" xfId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right" vertical="center"/>
    </xf>
    <xf numFmtId="0" fontId="15" fillId="0" borderId="1" xfId="1" applyFont="1" applyFill="1" applyBorder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left" vertical="center"/>
    </xf>
    <xf numFmtId="0" fontId="15" fillId="0" borderId="7" xfId="1" applyFont="1" applyFill="1" applyBorder="1" applyAlignment="1">
      <alignment horizontal="center" vertical="center"/>
    </xf>
    <xf numFmtId="164" fontId="17" fillId="0" borderId="7" xfId="1" applyNumberFormat="1" applyFont="1" applyFill="1" applyBorder="1" applyAlignment="1">
      <alignment horizontal="right" vertical="center"/>
    </xf>
    <xf numFmtId="0" fontId="17" fillId="0" borderId="7" xfId="1" applyFont="1" applyFill="1" applyBorder="1" applyAlignment="1">
      <alignment horizontal="right" vertical="center"/>
    </xf>
    <xf numFmtId="164" fontId="15" fillId="0" borderId="7" xfId="1" applyNumberFormat="1" applyFont="1" applyFill="1" applyBorder="1" applyAlignment="1">
      <alignment horizontal="right" vertical="center"/>
    </xf>
    <xf numFmtId="0" fontId="15" fillId="0" borderId="7" xfId="1" applyFont="1" applyFill="1" applyBorder="1" applyAlignment="1">
      <alignment horizontal="right" vertical="center"/>
    </xf>
    <xf numFmtId="0" fontId="17" fillId="0" borderId="4" xfId="1" applyFont="1" applyFill="1" applyBorder="1" applyAlignment="1">
      <alignment horizontal="right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right" vertical="center"/>
    </xf>
    <xf numFmtId="0" fontId="15" fillId="0" borderId="6" xfId="2" applyNumberFormat="1" applyFont="1" applyFill="1" applyBorder="1" applyAlignment="1">
      <alignment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right" vertical="center"/>
    </xf>
    <xf numFmtId="49" fontId="17" fillId="0" borderId="0" xfId="0" applyNumberFormat="1" applyFont="1" applyFill="1" applyAlignment="1">
      <alignment horizontal="center" vertical="center"/>
    </xf>
    <xf numFmtId="164" fontId="19" fillId="0" borderId="6" xfId="1" applyNumberFormat="1" applyFont="1" applyFill="1" applyBorder="1" applyAlignment="1">
      <alignment horizontal="right" vertical="center"/>
    </xf>
    <xf numFmtId="0" fontId="19" fillId="0" borderId="6" xfId="1" applyFont="1" applyFill="1" applyBorder="1" applyAlignment="1">
      <alignment horizontal="right" vertical="center"/>
    </xf>
    <xf numFmtId="49" fontId="19" fillId="0" borderId="6" xfId="1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2" fontId="15" fillId="0" borderId="6" xfId="2" applyNumberFormat="1" applyFont="1" applyFill="1" applyBorder="1" applyAlignment="1">
      <alignment horizontal="right" vertical="center"/>
    </xf>
    <xf numFmtId="165" fontId="17" fillId="0" borderId="6" xfId="1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 wrapText="1"/>
    </xf>
    <xf numFmtId="0" fontId="15" fillId="0" borderId="6" xfId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right" vertical="center"/>
    </xf>
    <xf numFmtId="164" fontId="15" fillId="0" borderId="5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4" fontId="19" fillId="0" borderId="6" xfId="1" applyNumberFormat="1" applyFont="1" applyFill="1" applyBorder="1" applyAlignment="1">
      <alignment horizontal="right" vertical="center"/>
    </xf>
    <xf numFmtId="165" fontId="17" fillId="0" borderId="6" xfId="1" applyNumberFormat="1" applyFont="1" applyFill="1" applyBorder="1" applyAlignment="1">
      <alignment vertical="center"/>
    </xf>
    <xf numFmtId="4" fontId="17" fillId="0" borderId="6" xfId="1" applyNumberFormat="1" applyFont="1" applyFill="1" applyBorder="1" applyAlignment="1">
      <alignment vertical="center"/>
    </xf>
    <xf numFmtId="4" fontId="17" fillId="0" borderId="6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horizontal="right" vertical="center"/>
    </xf>
    <xf numFmtId="164" fontId="17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right" vertical="center"/>
    </xf>
    <xf numFmtId="3" fontId="15" fillId="0" borderId="6" xfId="0" applyNumberFormat="1" applyFont="1" applyFill="1" applyBorder="1" applyAlignment="1">
      <alignment horizontal="right" vertical="center"/>
    </xf>
    <xf numFmtId="3" fontId="15" fillId="0" borderId="6" xfId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49" fontId="8" fillId="0" borderId="0" xfId="1" applyNumberFormat="1" applyFont="1" applyAlignment="1">
      <alignment horizontal="center"/>
    </xf>
    <xf numFmtId="0" fontId="8" fillId="0" borderId="0" xfId="1" applyFont="1"/>
    <xf numFmtId="49" fontId="11" fillId="0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/>
    </xf>
    <xf numFmtId="0" fontId="11" fillId="0" borderId="7" xfId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vertical="center"/>
    </xf>
    <xf numFmtId="0" fontId="11" fillId="0" borderId="4" xfId="1" applyFont="1" applyFill="1" applyBorder="1" applyAlignment="1">
      <alignment vertical="center"/>
    </xf>
    <xf numFmtId="0" fontId="3" fillId="0" borderId="0" xfId="0" applyFont="1" applyFill="1"/>
    <xf numFmtId="49" fontId="13" fillId="0" borderId="6" xfId="1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vertical="center"/>
    </xf>
    <xf numFmtId="0" fontId="12" fillId="0" borderId="4" xfId="1" applyFont="1" applyFill="1" applyBorder="1" applyAlignment="1">
      <alignment vertical="center"/>
    </xf>
    <xf numFmtId="49" fontId="12" fillId="0" borderId="6" xfId="1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right" vertical="center"/>
    </xf>
    <xf numFmtId="0" fontId="12" fillId="0" borderId="6" xfId="1" applyFont="1" applyFill="1" applyBorder="1" applyAlignment="1">
      <alignment horizontal="right" vertical="center"/>
    </xf>
    <xf numFmtId="0" fontId="13" fillId="0" borderId="6" xfId="1" applyFont="1" applyFill="1" applyBorder="1" applyAlignment="1">
      <alignment horizontal="center" vertical="center"/>
    </xf>
    <xf numFmtId="164" fontId="13" fillId="0" borderId="6" xfId="1" applyNumberFormat="1" applyFont="1" applyFill="1" applyBorder="1" applyAlignment="1">
      <alignment horizontal="right" vertical="center"/>
    </xf>
    <xf numFmtId="0" fontId="13" fillId="0" borderId="6" xfId="1" applyFont="1" applyFill="1" applyBorder="1" applyAlignment="1">
      <alignment horizontal="right" vertical="center"/>
    </xf>
    <xf numFmtId="0" fontId="17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left" vertical="center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3" fillId="0" borderId="3" xfId="1" applyFont="1" applyBorder="1" applyAlignment="1">
      <alignment horizontal="right" vertical="center"/>
    </xf>
    <xf numFmtId="0" fontId="13" fillId="0" borderId="4" xfId="1" applyFont="1" applyBorder="1" applyAlignment="1">
      <alignment horizontal="center" vertical="center"/>
    </xf>
    <xf numFmtId="0" fontId="11" fillId="0" borderId="3" xfId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0" fontId="2" fillId="0" borderId="0" xfId="1" applyFont="1" applyAlignment="1">
      <alignment horizont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right" vertical="center"/>
    </xf>
    <xf numFmtId="0" fontId="19" fillId="0" borderId="4" xfId="1" applyFont="1" applyFill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17" fillId="0" borderId="3" xfId="1" applyFont="1" applyFill="1" applyBorder="1" applyAlignment="1">
      <alignment horizontal="right" vertical="center"/>
    </xf>
    <xf numFmtId="0" fontId="17" fillId="0" borderId="4" xfId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horizontal="right" vertical="center"/>
    </xf>
    <xf numFmtId="0" fontId="13" fillId="0" borderId="4" xfId="1" applyFont="1" applyFill="1" applyBorder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left" vertical="center" wrapText="1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left" vertical="center"/>
    </xf>
    <xf numFmtId="0" fontId="17" fillId="0" borderId="0" xfId="1" applyFont="1" applyFill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/>
    </xf>
    <xf numFmtId="0" fontId="11" fillId="0" borderId="4" xfId="1" applyFont="1" applyBorder="1" applyAlignment="1">
      <alignment horizontal="right" vertical="center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15" fillId="2" borderId="6" xfId="1" applyFont="1" applyFill="1" applyBorder="1" applyAlignment="1">
      <alignment horizontal="center" vertical="center"/>
    </xf>
    <xf numFmtId="0" fontId="20" fillId="0" borderId="0" xfId="0" applyFont="1"/>
  </cellXfs>
  <cellStyles count="3">
    <cellStyle name="Обычный" xfId="0" builtinId="0"/>
    <cellStyle name="Обычный_ВЛ" xfId="2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view="pageBreakPreview" topLeftCell="A53" zoomScale="115" zoomScaleSheetLayoutView="115" workbookViewId="0">
      <selection activeCell="B56" sqref="B56"/>
    </sheetView>
  </sheetViews>
  <sheetFormatPr defaultColWidth="9.140625" defaultRowHeight="15"/>
  <cols>
    <col min="1" max="1" width="7" style="56" customWidth="1"/>
    <col min="2" max="2" width="36.140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66" t="s">
        <v>0</v>
      </c>
      <c r="B1" s="166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67" t="s">
        <v>2</v>
      </c>
      <c r="B2" s="167"/>
      <c r="C2" s="5"/>
      <c r="D2" s="5"/>
      <c r="E2" s="5"/>
      <c r="F2" s="5"/>
      <c r="G2" s="5"/>
      <c r="H2" s="168" t="s">
        <v>3</v>
      </c>
      <c r="I2" s="168"/>
      <c r="J2" s="168"/>
      <c r="K2" s="168"/>
    </row>
    <row r="3" spans="1:11" s="1" customFormat="1" ht="15.75">
      <c r="A3" s="124"/>
      <c r="B3" s="8" t="s">
        <v>4</v>
      </c>
      <c r="C3" s="5"/>
      <c r="D3" s="5"/>
      <c r="E3" s="5"/>
      <c r="F3" s="5"/>
      <c r="G3" s="5"/>
      <c r="H3" s="45"/>
      <c r="I3" s="45"/>
      <c r="J3" s="163" t="s">
        <v>5</v>
      </c>
      <c r="K3" s="163"/>
    </row>
    <row r="4" spans="1:11" s="1" customFormat="1" ht="15.75">
      <c r="A4" s="125"/>
      <c r="B4" s="5"/>
      <c r="C4" s="5"/>
      <c r="D4" s="5"/>
      <c r="E4" s="5"/>
      <c r="F4" s="5"/>
      <c r="G4" s="5"/>
      <c r="H4" s="5"/>
      <c r="I4" s="5"/>
      <c r="J4" s="126"/>
      <c r="K4" s="126"/>
    </row>
    <row r="5" spans="1:11" s="1" customFormat="1" ht="15" customHeight="1">
      <c r="A5" s="167" t="s">
        <v>6</v>
      </c>
      <c r="B5" s="167"/>
      <c r="C5" s="5"/>
      <c r="D5" s="5"/>
      <c r="E5" s="5"/>
      <c r="F5" s="5"/>
      <c r="G5" s="5"/>
      <c r="H5" s="168"/>
      <c r="I5" s="168"/>
      <c r="J5" s="5"/>
      <c r="K5" s="5"/>
    </row>
    <row r="6" spans="1:11" s="1" customFormat="1" ht="15.75">
      <c r="A6" s="124"/>
      <c r="B6" s="127" t="s">
        <v>7</v>
      </c>
      <c r="C6" s="5"/>
      <c r="D6" s="5"/>
      <c r="E6" s="5"/>
      <c r="F6" s="5"/>
      <c r="G6" s="5"/>
      <c r="H6" s="5"/>
      <c r="I6" s="5"/>
      <c r="J6" s="163"/>
      <c r="K6" s="163"/>
    </row>
    <row r="7" spans="1:11">
      <c r="A7" s="128"/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1">
      <c r="A8" s="164" t="s">
        <v>167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1">
      <c r="A9" s="128"/>
      <c r="B9" s="129"/>
      <c r="C9" s="129"/>
      <c r="D9" s="129"/>
      <c r="E9" s="129"/>
      <c r="F9" s="129"/>
      <c r="G9" s="129"/>
      <c r="H9" s="129"/>
      <c r="I9" s="129"/>
      <c r="J9" s="129"/>
      <c r="K9" s="129"/>
    </row>
    <row r="10" spans="1:11" ht="28.5" customHeight="1">
      <c r="A10" s="157" t="s">
        <v>8</v>
      </c>
      <c r="B10" s="159" t="s">
        <v>9</v>
      </c>
      <c r="C10" s="159" t="s">
        <v>10</v>
      </c>
      <c r="D10" s="15" t="s">
        <v>11</v>
      </c>
      <c r="E10" s="16"/>
      <c r="F10" s="165" t="s">
        <v>12</v>
      </c>
      <c r="G10" s="165"/>
      <c r="H10" s="15" t="s">
        <v>13</v>
      </c>
      <c r="I10" s="47"/>
      <c r="J10" s="47"/>
      <c r="K10" s="16"/>
    </row>
    <row r="11" spans="1:11" ht="66" customHeight="1">
      <c r="A11" s="158"/>
      <c r="B11" s="160"/>
      <c r="C11" s="160"/>
      <c r="D11" s="122" t="s">
        <v>14</v>
      </c>
      <c r="E11" s="122" t="s">
        <v>15</v>
      </c>
      <c r="F11" s="123" t="s">
        <v>16</v>
      </c>
      <c r="G11" s="123" t="s">
        <v>17</v>
      </c>
      <c r="H11" s="122" t="s">
        <v>82</v>
      </c>
      <c r="I11" s="122" t="s">
        <v>19</v>
      </c>
      <c r="J11" s="122" t="s">
        <v>84</v>
      </c>
      <c r="K11" s="122" t="s">
        <v>83</v>
      </c>
    </row>
    <row r="12" spans="1:11" ht="20.25" customHeight="1">
      <c r="A12" s="53" t="s">
        <v>27</v>
      </c>
      <c r="B12" s="20" t="s">
        <v>28</v>
      </c>
      <c r="C12" s="21"/>
      <c r="D12" s="22"/>
      <c r="E12" s="23"/>
      <c r="F12" s="24"/>
      <c r="G12" s="21"/>
      <c r="H12" s="23"/>
      <c r="I12" s="23"/>
      <c r="J12" s="23"/>
      <c r="K12" s="48"/>
    </row>
    <row r="13" spans="1:11" ht="20.25" customHeight="1">
      <c r="A13" s="25" t="s">
        <v>29</v>
      </c>
      <c r="B13" s="26" t="s">
        <v>70</v>
      </c>
      <c r="C13" s="21"/>
      <c r="D13" s="24"/>
      <c r="E13" s="21"/>
      <c r="F13" s="24"/>
      <c r="G13" s="21"/>
      <c r="H13" s="21"/>
      <c r="I13" s="21"/>
      <c r="J13" s="21"/>
      <c r="K13" s="49"/>
    </row>
    <row r="14" spans="1:11" ht="18" customHeight="1">
      <c r="A14" s="34">
        <v>1</v>
      </c>
      <c r="B14" s="28" t="s">
        <v>265</v>
      </c>
      <c r="C14" s="29" t="s">
        <v>26</v>
      </c>
      <c r="D14" s="52">
        <v>35333</v>
      </c>
      <c r="E14" s="35"/>
      <c r="F14" s="52">
        <v>0</v>
      </c>
      <c r="G14" s="52"/>
      <c r="H14" s="52">
        <v>20</v>
      </c>
      <c r="I14" s="52"/>
      <c r="J14" s="52">
        <v>16</v>
      </c>
      <c r="K14" s="35">
        <v>4</v>
      </c>
    </row>
    <row r="15" spans="1:11" ht="18" customHeight="1">
      <c r="A15" s="34" t="s">
        <v>27</v>
      </c>
      <c r="B15" s="28" t="s">
        <v>266</v>
      </c>
      <c r="C15" s="29" t="s">
        <v>26</v>
      </c>
      <c r="D15" s="52">
        <v>35333</v>
      </c>
      <c r="E15" s="35"/>
      <c r="F15" s="52">
        <v>0</v>
      </c>
      <c r="G15" s="52"/>
      <c r="H15" s="52">
        <v>20</v>
      </c>
      <c r="I15" s="52"/>
      <c r="J15" s="52">
        <v>16</v>
      </c>
      <c r="K15" s="35">
        <v>4</v>
      </c>
    </row>
    <row r="16" spans="1:11" ht="18" customHeight="1">
      <c r="A16" s="34" t="s">
        <v>79</v>
      </c>
      <c r="B16" s="28" t="s">
        <v>267</v>
      </c>
      <c r="C16" s="29" t="s">
        <v>26</v>
      </c>
      <c r="D16" s="52">
        <v>35334</v>
      </c>
      <c r="E16" s="35"/>
      <c r="F16" s="52">
        <v>0</v>
      </c>
      <c r="G16" s="52"/>
      <c r="H16" s="52">
        <v>20</v>
      </c>
      <c r="I16" s="52"/>
      <c r="J16" s="52">
        <v>16</v>
      </c>
      <c r="K16" s="35">
        <v>4</v>
      </c>
    </row>
    <row r="17" spans="1:11">
      <c r="A17" s="152" t="s">
        <v>31</v>
      </c>
      <c r="B17" s="153"/>
      <c r="C17" s="32" t="s">
        <v>22</v>
      </c>
      <c r="D17" s="51">
        <f>D14+D15+D16</f>
        <v>106000</v>
      </c>
      <c r="E17" s="50"/>
      <c r="F17" s="51">
        <f>F14+F15+F16</f>
        <v>0</v>
      </c>
      <c r="G17" s="51"/>
      <c r="H17" s="51">
        <f>H14+H15+H16</f>
        <v>60</v>
      </c>
      <c r="I17" s="51"/>
      <c r="J17" s="51">
        <f>J14+J15+J16</f>
        <v>48</v>
      </c>
      <c r="K17" s="51">
        <f>K14+K15+K16</f>
        <v>12</v>
      </c>
    </row>
    <row r="18" spans="1:11">
      <c r="A18" s="25" t="s">
        <v>32</v>
      </c>
      <c r="B18" s="26" t="s">
        <v>221</v>
      </c>
      <c r="C18" s="21"/>
      <c r="D18" s="24"/>
      <c r="E18" s="21"/>
      <c r="F18" s="24"/>
      <c r="G18" s="24"/>
      <c r="H18" s="24"/>
      <c r="I18" s="24"/>
      <c r="J18" s="24"/>
      <c r="K18" s="49"/>
    </row>
    <row r="19" spans="1:11" ht="20.25" customHeight="1">
      <c r="A19" s="34">
        <v>1</v>
      </c>
      <c r="B19" s="28" t="s">
        <v>262</v>
      </c>
      <c r="C19" s="29" t="s">
        <v>26</v>
      </c>
      <c r="D19" s="52">
        <v>150000</v>
      </c>
      <c r="E19" s="35"/>
      <c r="F19" s="52">
        <v>20000</v>
      </c>
      <c r="G19" s="52"/>
      <c r="H19" s="52">
        <v>70</v>
      </c>
      <c r="I19" s="52"/>
      <c r="J19" s="52">
        <v>26</v>
      </c>
      <c r="K19" s="36">
        <v>12</v>
      </c>
    </row>
    <row r="20" spans="1:11" ht="20.25" customHeight="1">
      <c r="A20" s="34" t="s">
        <v>27</v>
      </c>
      <c r="B20" s="28" t="s">
        <v>263</v>
      </c>
      <c r="C20" s="29" t="s">
        <v>26</v>
      </c>
      <c r="D20" s="52">
        <v>150000</v>
      </c>
      <c r="E20" s="35"/>
      <c r="F20" s="52">
        <v>20000</v>
      </c>
      <c r="G20" s="52"/>
      <c r="H20" s="52">
        <v>70</v>
      </c>
      <c r="I20" s="52"/>
      <c r="J20" s="52">
        <v>26</v>
      </c>
      <c r="K20" s="36">
        <v>12</v>
      </c>
    </row>
    <row r="21" spans="1:11" ht="20.25" customHeight="1">
      <c r="A21" s="34" t="s">
        <v>79</v>
      </c>
      <c r="B21" s="28" t="s">
        <v>269</v>
      </c>
      <c r="C21" s="29" t="s">
        <v>26</v>
      </c>
      <c r="D21" s="52">
        <v>130000</v>
      </c>
      <c r="E21" s="35"/>
      <c r="F21" s="52">
        <v>75000</v>
      </c>
      <c r="G21" s="52"/>
      <c r="H21" s="52">
        <v>120</v>
      </c>
      <c r="I21" s="52"/>
      <c r="J21" s="52">
        <v>0</v>
      </c>
      <c r="K21" s="35">
        <v>0</v>
      </c>
    </row>
    <row r="22" spans="1:11">
      <c r="A22" s="152" t="s">
        <v>31</v>
      </c>
      <c r="B22" s="153"/>
      <c r="C22" s="32">
        <v>3</v>
      </c>
      <c r="D22" s="51">
        <f>SUM(D19:D21)</f>
        <v>430000</v>
      </c>
      <c r="E22" s="50"/>
      <c r="F22" s="51">
        <f>SUM(F19:F21)</f>
        <v>115000</v>
      </c>
      <c r="G22" s="51"/>
      <c r="H22" s="51">
        <f>SUM(H19:H21)</f>
        <v>260</v>
      </c>
      <c r="I22" s="51"/>
      <c r="J22" s="51">
        <f>SUM(J19:J21)</f>
        <v>52</v>
      </c>
      <c r="K22" s="51">
        <f>SUM(K19:K21)</f>
        <v>24</v>
      </c>
    </row>
    <row r="23" spans="1:11">
      <c r="A23" s="25" t="s">
        <v>71</v>
      </c>
      <c r="B23" s="26" t="s">
        <v>24</v>
      </c>
      <c r="C23" s="21"/>
      <c r="D23" s="24"/>
      <c r="E23" s="21"/>
      <c r="F23" s="24"/>
      <c r="G23" s="24"/>
      <c r="H23" s="24"/>
      <c r="I23" s="24"/>
      <c r="J23" s="24"/>
      <c r="K23" s="49"/>
    </row>
    <row r="24" spans="1:11">
      <c r="A24" s="34">
        <v>1</v>
      </c>
      <c r="B24" s="28" t="s">
        <v>268</v>
      </c>
      <c r="C24" s="29" t="s">
        <v>26</v>
      </c>
      <c r="D24" s="52">
        <v>15000</v>
      </c>
      <c r="E24" s="35"/>
      <c r="F24" s="52"/>
      <c r="G24" s="52"/>
      <c r="H24" s="52">
        <v>20</v>
      </c>
      <c r="I24" s="52"/>
      <c r="J24" s="52">
        <v>16</v>
      </c>
      <c r="K24" s="36">
        <v>1</v>
      </c>
    </row>
    <row r="25" spans="1:11">
      <c r="A25" s="152" t="s">
        <v>31</v>
      </c>
      <c r="B25" s="153"/>
      <c r="C25" s="32">
        <v>2</v>
      </c>
      <c r="D25" s="51">
        <f>SUM(D24:D24)</f>
        <v>15000</v>
      </c>
      <c r="E25" s="50"/>
      <c r="F25" s="51">
        <f>SUM(F24:F24)</f>
        <v>0</v>
      </c>
      <c r="G25" s="51"/>
      <c r="H25" s="51">
        <f>SUM(H24:H24)</f>
        <v>20</v>
      </c>
      <c r="I25" s="51"/>
      <c r="J25" s="51">
        <f>SUM(J24:J24)</f>
        <v>16</v>
      </c>
      <c r="K25" s="51">
        <f>SUM(K24:K24)</f>
        <v>1</v>
      </c>
    </row>
    <row r="26" spans="1:11">
      <c r="A26" s="25" t="s">
        <v>33</v>
      </c>
      <c r="B26" s="26" t="s">
        <v>72</v>
      </c>
      <c r="C26" s="21"/>
      <c r="D26" s="24"/>
      <c r="E26" s="21"/>
      <c r="F26" s="24"/>
      <c r="G26" s="24"/>
      <c r="H26" s="24"/>
      <c r="I26" s="24"/>
      <c r="J26" s="24"/>
      <c r="K26" s="49"/>
    </row>
    <row r="27" spans="1:11">
      <c r="A27" s="34">
        <v>1</v>
      </c>
      <c r="B27" s="28" t="s">
        <v>264</v>
      </c>
      <c r="C27" s="29" t="s">
        <v>26</v>
      </c>
      <c r="D27" s="52">
        <v>54000</v>
      </c>
      <c r="E27" s="35"/>
      <c r="F27" s="52">
        <v>15000</v>
      </c>
      <c r="G27" s="52"/>
      <c r="H27" s="52">
        <v>100</v>
      </c>
      <c r="I27" s="52"/>
      <c r="J27" s="52">
        <v>80</v>
      </c>
      <c r="K27" s="36">
        <v>4</v>
      </c>
    </row>
    <row r="28" spans="1:11">
      <c r="A28" s="152" t="s">
        <v>31</v>
      </c>
      <c r="B28" s="153"/>
      <c r="C28" s="32">
        <v>2</v>
      </c>
      <c r="D28" s="51">
        <f>SUM(D27:D27)</f>
        <v>54000</v>
      </c>
      <c r="E28" s="50"/>
      <c r="F28" s="51">
        <f>SUM(F27:F27)</f>
        <v>15000</v>
      </c>
      <c r="G28" s="51"/>
      <c r="H28" s="51">
        <f>SUM(H27:H27)</f>
        <v>100</v>
      </c>
      <c r="I28" s="51"/>
      <c r="J28" s="51">
        <f>SUM(J27:J27)</f>
        <v>80</v>
      </c>
      <c r="K28" s="51">
        <f>SUM(K27:K27)</f>
        <v>4</v>
      </c>
    </row>
    <row r="29" spans="1:11">
      <c r="A29" s="152" t="s">
        <v>73</v>
      </c>
      <c r="B29" s="153"/>
      <c r="C29" s="32"/>
      <c r="D29" s="51">
        <f>D28+D22+D17</f>
        <v>590000</v>
      </c>
      <c r="E29" s="50"/>
      <c r="F29" s="51">
        <f>F28+F22+F17</f>
        <v>130000</v>
      </c>
      <c r="G29" s="51"/>
      <c r="H29" s="51">
        <f>H28+H22+H17</f>
        <v>420</v>
      </c>
      <c r="I29" s="51"/>
      <c r="J29" s="51">
        <f>J28+J22+J17</f>
        <v>180</v>
      </c>
      <c r="K29" s="51">
        <f>K28+K22+K17</f>
        <v>40</v>
      </c>
    </row>
    <row r="30" spans="1:11">
      <c r="A30" s="152" t="s">
        <v>92</v>
      </c>
      <c r="B30" s="153"/>
      <c r="C30" s="32"/>
      <c r="D30" s="51">
        <f>D29</f>
        <v>590000</v>
      </c>
      <c r="E30" s="50"/>
      <c r="F30" s="51">
        <f>F29</f>
        <v>130000</v>
      </c>
      <c r="G30" s="51"/>
      <c r="H30" s="51">
        <f>H29</f>
        <v>420</v>
      </c>
      <c r="I30" s="51"/>
      <c r="J30" s="51">
        <f>J29</f>
        <v>180</v>
      </c>
      <c r="K30" s="51">
        <f>K29</f>
        <v>40</v>
      </c>
    </row>
    <row r="31" spans="1:11">
      <c r="A31" s="25" t="s">
        <v>79</v>
      </c>
      <c r="B31" s="26" t="s">
        <v>74</v>
      </c>
      <c r="C31" s="21"/>
      <c r="D31" s="24"/>
      <c r="E31" s="21"/>
      <c r="F31" s="24"/>
      <c r="G31" s="21"/>
      <c r="H31" s="21"/>
      <c r="I31" s="21"/>
      <c r="J31" s="21"/>
      <c r="K31" s="49"/>
    </row>
    <row r="32" spans="1:11">
      <c r="A32" s="25" t="s">
        <v>80</v>
      </c>
      <c r="B32" s="26" t="s">
        <v>30</v>
      </c>
      <c r="C32" s="21"/>
      <c r="D32" s="24"/>
      <c r="E32" s="21"/>
      <c r="F32" s="24"/>
      <c r="G32" s="21"/>
      <c r="H32" s="21"/>
      <c r="I32" s="21"/>
      <c r="J32" s="21"/>
      <c r="K32" s="49"/>
    </row>
    <row r="33" spans="1:11" ht="15.75" customHeight="1">
      <c r="A33" s="34" t="s">
        <v>22</v>
      </c>
      <c r="B33" s="63" t="s">
        <v>229</v>
      </c>
      <c r="C33" s="29" t="s">
        <v>26</v>
      </c>
      <c r="D33" s="52">
        <v>33500</v>
      </c>
      <c r="E33" s="35"/>
      <c r="F33" s="52">
        <v>0</v>
      </c>
      <c r="G33" s="52"/>
      <c r="H33" s="52">
        <v>24</v>
      </c>
      <c r="I33" s="52"/>
      <c r="J33" s="52">
        <v>12</v>
      </c>
      <c r="K33" s="35">
        <v>0</v>
      </c>
    </row>
    <row r="34" spans="1:11" ht="15.75" customHeight="1">
      <c r="A34" s="34" t="s">
        <v>27</v>
      </c>
      <c r="B34" s="63" t="s">
        <v>230</v>
      </c>
      <c r="C34" s="29" t="s">
        <v>26</v>
      </c>
      <c r="D34" s="52">
        <v>31400</v>
      </c>
      <c r="E34" s="35"/>
      <c r="F34" s="52">
        <v>0</v>
      </c>
      <c r="G34" s="52"/>
      <c r="H34" s="52">
        <v>24</v>
      </c>
      <c r="I34" s="52"/>
      <c r="J34" s="52">
        <v>12</v>
      </c>
      <c r="K34" s="35">
        <v>0</v>
      </c>
    </row>
    <row r="35" spans="1:11" ht="15.75" customHeight="1">
      <c r="A35" s="34" t="s">
        <v>79</v>
      </c>
      <c r="B35" s="63" t="s">
        <v>231</v>
      </c>
      <c r="C35" s="29" t="s">
        <v>26</v>
      </c>
      <c r="D35" s="52">
        <v>35600</v>
      </c>
      <c r="E35" s="35"/>
      <c r="F35" s="52">
        <v>0</v>
      </c>
      <c r="G35" s="52"/>
      <c r="H35" s="52">
        <v>24</v>
      </c>
      <c r="I35" s="52"/>
      <c r="J35" s="52">
        <v>12</v>
      </c>
      <c r="K35" s="35">
        <v>0</v>
      </c>
    </row>
    <row r="36" spans="1:11" ht="15.75" customHeight="1">
      <c r="A36" s="34" t="s">
        <v>112</v>
      </c>
      <c r="B36" s="63" t="s">
        <v>232</v>
      </c>
      <c r="C36" s="29" t="s">
        <v>26</v>
      </c>
      <c r="D36" s="52">
        <v>18500</v>
      </c>
      <c r="E36" s="35"/>
      <c r="F36" s="52">
        <v>0</v>
      </c>
      <c r="G36" s="52"/>
      <c r="H36" s="52">
        <v>24</v>
      </c>
      <c r="I36" s="52"/>
      <c r="J36" s="52">
        <v>12</v>
      </c>
      <c r="K36" s="35">
        <v>0</v>
      </c>
    </row>
    <row r="37" spans="1:11" ht="15.75" customHeight="1">
      <c r="A37" s="34" t="s">
        <v>81</v>
      </c>
      <c r="B37" s="63" t="s">
        <v>224</v>
      </c>
      <c r="C37" s="29" t="s">
        <v>26</v>
      </c>
      <c r="D37" s="52">
        <v>31780</v>
      </c>
      <c r="E37" s="35"/>
      <c r="F37" s="52">
        <v>0</v>
      </c>
      <c r="G37" s="52"/>
      <c r="H37" s="52">
        <v>24</v>
      </c>
      <c r="I37" s="52"/>
      <c r="J37" s="52">
        <v>12</v>
      </c>
      <c r="K37" s="35">
        <v>0</v>
      </c>
    </row>
    <row r="38" spans="1:11" ht="15.75" customHeight="1">
      <c r="A38" s="34" t="s">
        <v>234</v>
      </c>
      <c r="B38" s="63" t="s">
        <v>225</v>
      </c>
      <c r="C38" s="29" t="s">
        <v>26</v>
      </c>
      <c r="D38" s="52">
        <v>17000</v>
      </c>
      <c r="E38" s="35"/>
      <c r="F38" s="52">
        <v>0</v>
      </c>
      <c r="G38" s="52"/>
      <c r="H38" s="52">
        <v>24</v>
      </c>
      <c r="I38" s="52"/>
      <c r="J38" s="52">
        <v>12</v>
      </c>
      <c r="K38" s="35">
        <v>0</v>
      </c>
    </row>
    <row r="39" spans="1:11" ht="15.75" customHeight="1">
      <c r="A39" s="34" t="s">
        <v>235</v>
      </c>
      <c r="B39" s="63" t="s">
        <v>226</v>
      </c>
      <c r="C39" s="29" t="s">
        <v>26</v>
      </c>
      <c r="D39" s="52">
        <v>15559</v>
      </c>
      <c r="E39" s="35"/>
      <c r="F39" s="52">
        <v>0</v>
      </c>
      <c r="G39" s="52"/>
      <c r="H39" s="52">
        <v>24</v>
      </c>
      <c r="I39" s="52"/>
      <c r="J39" s="52">
        <v>12</v>
      </c>
      <c r="K39" s="35">
        <v>0</v>
      </c>
    </row>
    <row r="40" spans="1:11" ht="15.75" customHeight="1">
      <c r="A40" s="34" t="s">
        <v>76</v>
      </c>
      <c r="B40" s="63" t="s">
        <v>227</v>
      </c>
      <c r="C40" s="29" t="s">
        <v>26</v>
      </c>
      <c r="D40" s="52">
        <v>14560</v>
      </c>
      <c r="E40" s="35"/>
      <c r="F40" s="52">
        <v>0</v>
      </c>
      <c r="G40" s="52"/>
      <c r="H40" s="52">
        <v>24</v>
      </c>
      <c r="I40" s="52"/>
      <c r="J40" s="52">
        <v>12</v>
      </c>
      <c r="K40" s="35">
        <v>0</v>
      </c>
    </row>
    <row r="41" spans="1:11" ht="15.75" customHeight="1">
      <c r="A41" s="34" t="s">
        <v>77</v>
      </c>
      <c r="B41" s="63" t="s">
        <v>228</v>
      </c>
      <c r="C41" s="29" t="s">
        <v>26</v>
      </c>
      <c r="D41" s="52">
        <v>15100</v>
      </c>
      <c r="E41" s="35"/>
      <c r="F41" s="52">
        <v>0</v>
      </c>
      <c r="G41" s="52"/>
      <c r="H41" s="52">
        <v>24</v>
      </c>
      <c r="I41" s="52"/>
      <c r="J41" s="52">
        <v>12</v>
      </c>
      <c r="K41" s="35">
        <v>0</v>
      </c>
    </row>
    <row r="42" spans="1:11" ht="15.75" customHeight="1">
      <c r="A42" s="34" t="s">
        <v>78</v>
      </c>
      <c r="B42" s="63" t="s">
        <v>233</v>
      </c>
      <c r="C42" s="29" t="s">
        <v>26</v>
      </c>
      <c r="D42" s="52">
        <v>22405</v>
      </c>
      <c r="E42" s="35"/>
      <c r="F42" s="52">
        <v>0</v>
      </c>
      <c r="G42" s="52"/>
      <c r="H42" s="52">
        <v>24</v>
      </c>
      <c r="I42" s="52"/>
      <c r="J42" s="52">
        <v>12</v>
      </c>
      <c r="K42" s="35">
        <v>0</v>
      </c>
    </row>
    <row r="43" spans="1:11" ht="15.75" customHeight="1">
      <c r="A43" s="34" t="s">
        <v>223</v>
      </c>
      <c r="B43" s="28" t="s">
        <v>75</v>
      </c>
      <c r="C43" s="29" t="s">
        <v>26</v>
      </c>
      <c r="D43" s="52">
        <v>50000</v>
      </c>
      <c r="E43" s="35"/>
      <c r="F43" s="52">
        <v>0</v>
      </c>
      <c r="G43" s="52"/>
      <c r="H43" s="52">
        <v>24</v>
      </c>
      <c r="I43" s="52"/>
      <c r="J43" s="52">
        <v>12</v>
      </c>
      <c r="K43" s="35">
        <v>0</v>
      </c>
    </row>
    <row r="44" spans="1:11">
      <c r="A44" s="152" t="s">
        <v>31</v>
      </c>
      <c r="B44" s="153"/>
      <c r="C44" s="32" t="s">
        <v>22</v>
      </c>
      <c r="D44" s="51">
        <f>SUM(D33:D43)</f>
        <v>285404</v>
      </c>
      <c r="E44" s="50"/>
      <c r="F44" s="51">
        <f>SUM(F33:F43)</f>
        <v>0</v>
      </c>
      <c r="G44" s="51"/>
      <c r="H44" s="51">
        <f>SUM(H33:H43)</f>
        <v>264</v>
      </c>
      <c r="I44" s="51"/>
      <c r="J44" s="51">
        <f>SUM(J33:J43)</f>
        <v>132</v>
      </c>
      <c r="K44" s="51">
        <f>SUM(K33:K43)</f>
        <v>0</v>
      </c>
    </row>
    <row r="45" spans="1:11">
      <c r="A45" s="25" t="s">
        <v>112</v>
      </c>
      <c r="B45" s="26" t="s">
        <v>34</v>
      </c>
      <c r="C45" s="21"/>
      <c r="D45" s="24"/>
      <c r="E45" s="21"/>
      <c r="F45" s="24"/>
      <c r="G45" s="21"/>
      <c r="H45" s="21"/>
      <c r="I45" s="21"/>
      <c r="J45" s="21"/>
      <c r="K45" s="49"/>
    </row>
    <row r="46" spans="1:11" ht="91.5" customHeight="1">
      <c r="A46" s="34" t="s">
        <v>22</v>
      </c>
      <c r="B46" s="28" t="s">
        <v>242</v>
      </c>
      <c r="C46" s="29" t="s">
        <v>35</v>
      </c>
      <c r="D46" s="52">
        <v>500000</v>
      </c>
      <c r="E46" s="35"/>
      <c r="F46" s="52">
        <v>300000</v>
      </c>
      <c r="G46" s="30"/>
      <c r="H46" s="30">
        <v>16</v>
      </c>
      <c r="I46" s="30"/>
      <c r="J46" s="30">
        <v>16</v>
      </c>
      <c r="K46" s="30">
        <v>0.45</v>
      </c>
    </row>
    <row r="47" spans="1:11" ht="114.75" customHeight="1">
      <c r="A47" s="34" t="s">
        <v>27</v>
      </c>
      <c r="B47" s="28" t="s">
        <v>243</v>
      </c>
      <c r="C47" s="29" t="s">
        <v>35</v>
      </c>
      <c r="D47" s="52">
        <v>20947</v>
      </c>
      <c r="E47" s="35"/>
      <c r="F47" s="52">
        <v>12384</v>
      </c>
      <c r="G47" s="30"/>
      <c r="H47" s="30">
        <v>16</v>
      </c>
      <c r="I47" s="30"/>
      <c r="J47" s="30">
        <v>16</v>
      </c>
      <c r="K47" s="30">
        <v>0.45</v>
      </c>
    </row>
    <row r="48" spans="1:11" ht="121.5" customHeight="1">
      <c r="A48" s="34" t="s">
        <v>79</v>
      </c>
      <c r="B48" s="28" t="s">
        <v>244</v>
      </c>
      <c r="C48" s="29" t="s">
        <v>35</v>
      </c>
      <c r="D48" s="52">
        <v>20947</v>
      </c>
      <c r="E48" s="35"/>
      <c r="F48" s="52">
        <v>12384</v>
      </c>
      <c r="G48" s="30"/>
      <c r="H48" s="30">
        <v>16</v>
      </c>
      <c r="I48" s="30"/>
      <c r="J48" s="30">
        <v>16</v>
      </c>
      <c r="K48" s="30">
        <v>0.45</v>
      </c>
    </row>
    <row r="49" spans="1:11" ht="167.25" customHeight="1">
      <c r="A49" s="34" t="s">
        <v>112</v>
      </c>
      <c r="B49" s="28" t="s">
        <v>245</v>
      </c>
      <c r="C49" s="29" t="s">
        <v>35</v>
      </c>
      <c r="D49" s="52">
        <v>20947</v>
      </c>
      <c r="E49" s="35"/>
      <c r="F49" s="52">
        <v>12384</v>
      </c>
      <c r="G49" s="30"/>
      <c r="H49" s="30">
        <v>16</v>
      </c>
      <c r="I49" s="30"/>
      <c r="J49" s="30">
        <v>16</v>
      </c>
      <c r="K49" s="30">
        <v>0.45</v>
      </c>
    </row>
    <row r="50" spans="1:11" ht="138.75" customHeight="1">
      <c r="A50" s="34" t="s">
        <v>81</v>
      </c>
      <c r="B50" s="28" t="s">
        <v>246</v>
      </c>
      <c r="C50" s="29" t="s">
        <v>35</v>
      </c>
      <c r="D50" s="52">
        <v>20947</v>
      </c>
      <c r="E50" s="35"/>
      <c r="F50" s="52">
        <v>12384</v>
      </c>
      <c r="G50" s="30"/>
      <c r="H50" s="30">
        <v>16</v>
      </c>
      <c r="I50" s="30"/>
      <c r="J50" s="30">
        <v>16</v>
      </c>
      <c r="K50" s="30">
        <v>0.45</v>
      </c>
    </row>
    <row r="51" spans="1:11" ht="92.25" customHeight="1">
      <c r="A51" s="34" t="s">
        <v>234</v>
      </c>
      <c r="B51" s="28" t="s">
        <v>247</v>
      </c>
      <c r="C51" s="29" t="s">
        <v>35</v>
      </c>
      <c r="D51" s="52">
        <v>287760</v>
      </c>
      <c r="E51" s="35"/>
      <c r="F51" s="52">
        <v>233300</v>
      </c>
      <c r="G51" s="30"/>
      <c r="H51" s="30">
        <v>54</v>
      </c>
      <c r="I51" s="30"/>
      <c r="J51" s="30">
        <v>54</v>
      </c>
      <c r="K51" s="30">
        <v>0.45</v>
      </c>
    </row>
    <row r="52" spans="1:11" ht="263.25" customHeight="1">
      <c r="A52" s="34" t="s">
        <v>235</v>
      </c>
      <c r="B52" s="28" t="s">
        <v>248</v>
      </c>
      <c r="C52" s="29" t="s">
        <v>35</v>
      </c>
      <c r="D52" s="52">
        <v>266630</v>
      </c>
      <c r="E52" s="35"/>
      <c r="F52" s="52">
        <v>200000</v>
      </c>
      <c r="G52" s="30"/>
      <c r="H52" s="30">
        <v>215.05</v>
      </c>
      <c r="I52" s="30"/>
      <c r="J52" s="30">
        <v>32.29</v>
      </c>
      <c r="K52" s="30">
        <v>2.5</v>
      </c>
    </row>
    <row r="53" spans="1:11" ht="104.25" customHeight="1">
      <c r="A53" s="34" t="s">
        <v>76</v>
      </c>
      <c r="B53" s="28" t="s">
        <v>249</v>
      </c>
      <c r="C53" s="29" t="s">
        <v>35</v>
      </c>
      <c r="D53" s="52">
        <v>184010</v>
      </c>
      <c r="E53" s="35"/>
      <c r="F53" s="52">
        <v>144604</v>
      </c>
      <c r="G53" s="30"/>
      <c r="H53" s="30">
        <v>38.31</v>
      </c>
      <c r="I53" s="30"/>
      <c r="J53" s="30">
        <v>16</v>
      </c>
      <c r="K53" s="30">
        <v>0.45</v>
      </c>
    </row>
    <row r="54" spans="1:11" ht="165.75" customHeight="1">
      <c r="A54" s="34" t="s">
        <v>77</v>
      </c>
      <c r="B54" s="28" t="s">
        <v>250</v>
      </c>
      <c r="C54" s="29" t="s">
        <v>35</v>
      </c>
      <c r="D54" s="52">
        <v>240681</v>
      </c>
      <c r="E54" s="35"/>
      <c r="F54" s="52">
        <v>128336</v>
      </c>
      <c r="G54" s="30"/>
      <c r="H54" s="30">
        <v>91.17</v>
      </c>
      <c r="I54" s="30"/>
      <c r="J54" s="30">
        <v>17</v>
      </c>
      <c r="K54" s="30">
        <v>0.45</v>
      </c>
    </row>
    <row r="55" spans="1:11">
      <c r="A55" s="152" t="s">
        <v>31</v>
      </c>
      <c r="B55" s="153"/>
      <c r="C55" s="32" t="s">
        <v>22</v>
      </c>
      <c r="D55" s="51">
        <f>SUM(D46:D54)</f>
        <v>1562869</v>
      </c>
      <c r="E55" s="50"/>
      <c r="F55" s="51">
        <f>SUM(F46:F54)</f>
        <v>1055776</v>
      </c>
      <c r="G55" s="50"/>
      <c r="H55" s="51">
        <f>SUM(H46:H54)</f>
        <v>478.53000000000003</v>
      </c>
      <c r="I55" s="50"/>
      <c r="J55" s="51">
        <f>SUM(J46:J54)</f>
        <v>199.29</v>
      </c>
      <c r="K55" s="51">
        <f>SUM(K46:K54)</f>
        <v>6.1000000000000005</v>
      </c>
    </row>
    <row r="56" spans="1:11" s="69" customFormat="1" ht="23.25" customHeight="1">
      <c r="A56" s="83">
        <v>6</v>
      </c>
      <c r="B56" s="84" t="s">
        <v>113</v>
      </c>
      <c r="C56" s="77"/>
      <c r="D56" s="80"/>
      <c r="E56" s="81"/>
      <c r="F56" s="80"/>
      <c r="G56" s="81"/>
      <c r="H56" s="81"/>
      <c r="I56" s="81"/>
      <c r="J56" s="81"/>
      <c r="K56" s="85"/>
    </row>
    <row r="57" spans="1:11" s="69" customFormat="1" ht="72.75" customHeight="1">
      <c r="A57" s="62">
        <v>1</v>
      </c>
      <c r="B57" s="96" t="s">
        <v>222</v>
      </c>
      <c r="C57" s="97" t="s">
        <v>220</v>
      </c>
      <c r="D57" s="119">
        <v>1070000</v>
      </c>
      <c r="E57" s="120"/>
      <c r="F57" s="121">
        <v>1000000</v>
      </c>
      <c r="G57" s="65"/>
      <c r="H57" s="66">
        <v>24</v>
      </c>
      <c r="I57" s="66"/>
      <c r="J57" s="66">
        <v>24</v>
      </c>
      <c r="K57" s="66">
        <v>0</v>
      </c>
    </row>
    <row r="58" spans="1:11" s="69" customFormat="1" ht="18.75" customHeight="1">
      <c r="A58" s="161" t="s">
        <v>31</v>
      </c>
      <c r="B58" s="162"/>
      <c r="C58" s="83" t="s">
        <v>22</v>
      </c>
      <c r="D58" s="90">
        <f>SUM(D57:D57)</f>
        <v>1070000</v>
      </c>
      <c r="E58" s="91"/>
      <c r="F58" s="90">
        <f>SUM(F57:F57)</f>
        <v>1000000</v>
      </c>
      <c r="G58" s="91"/>
      <c r="H58" s="90">
        <f>SUM(H57:H57)</f>
        <v>24</v>
      </c>
      <c r="I58" s="91"/>
      <c r="J58" s="90">
        <f>SUM(J57:J57)</f>
        <v>24</v>
      </c>
      <c r="K58" s="90">
        <f>SUM(K57:K57)</f>
        <v>0</v>
      </c>
    </row>
    <row r="59" spans="1:11">
      <c r="A59" s="154" t="s">
        <v>38</v>
      </c>
      <c r="B59" s="155"/>
      <c r="C59" s="37"/>
      <c r="D59" s="57">
        <f>D58+D55+D44+D30</f>
        <v>3508273</v>
      </c>
      <c r="E59" s="58"/>
      <c r="F59" s="57">
        <f>F58+F55+F44+F30</f>
        <v>2185776</v>
      </c>
      <c r="G59" s="58"/>
      <c r="H59" s="57">
        <f>H58+H55+H44+H30</f>
        <v>1186.53</v>
      </c>
      <c r="I59" s="58"/>
      <c r="J59" s="57">
        <f>J58+J55+J44+J30</f>
        <v>535.29</v>
      </c>
      <c r="K59" s="57">
        <f>K58+K55+K44+K30</f>
        <v>46.1</v>
      </c>
    </row>
    <row r="60" spans="1:11">
      <c r="A60" s="128"/>
      <c r="B60" s="129"/>
      <c r="C60" s="129"/>
      <c r="D60" s="129"/>
      <c r="E60" s="129"/>
      <c r="F60" s="129"/>
      <c r="G60" s="129"/>
      <c r="H60" s="129"/>
      <c r="I60" s="129"/>
      <c r="J60" s="129"/>
      <c r="K60" s="129"/>
    </row>
    <row r="61" spans="1:11" s="2" customFormat="1" ht="18">
      <c r="A61" s="54"/>
      <c r="B61" s="41" t="s">
        <v>39</v>
      </c>
      <c r="C61" s="41"/>
      <c r="D61" s="41"/>
      <c r="E61" s="41"/>
      <c r="F61" s="41"/>
      <c r="G61" s="41"/>
      <c r="H61" s="41"/>
      <c r="I61" s="41"/>
      <c r="J61" s="41"/>
      <c r="K61" s="41"/>
    </row>
    <row r="62" spans="1:11" s="2" customFormat="1" ht="15" customHeight="1">
      <c r="A62" s="156" t="s">
        <v>40</v>
      </c>
      <c r="B62" s="156"/>
      <c r="D62" s="42" t="s">
        <v>41</v>
      </c>
      <c r="E62" s="41"/>
      <c r="F62" s="41"/>
      <c r="H62" s="41"/>
      <c r="I62" s="41"/>
      <c r="J62" s="41"/>
      <c r="K62" s="41"/>
    </row>
    <row r="63" spans="1:11" s="2" customFormat="1" ht="18">
      <c r="A63" s="54"/>
      <c r="B63" s="41"/>
      <c r="C63" s="41"/>
      <c r="D63" s="41"/>
      <c r="E63" s="41"/>
      <c r="F63" s="41"/>
      <c r="H63" s="41"/>
      <c r="I63" s="41"/>
      <c r="J63" s="41"/>
      <c r="K63" s="41"/>
    </row>
    <row r="64" spans="1:11" s="2" customFormat="1" ht="18">
      <c r="A64" s="55"/>
      <c r="B64" s="2" t="s">
        <v>42</v>
      </c>
      <c r="D64" s="2" t="s">
        <v>43</v>
      </c>
    </row>
    <row r="66" spans="2:2" ht="18.75">
      <c r="B66" s="193" t="s">
        <v>270</v>
      </c>
    </row>
    <row r="67" spans="2:2" ht="18.75">
      <c r="B67" s="193" t="s">
        <v>271</v>
      </c>
    </row>
    <row r="68" spans="2:2" ht="18.75">
      <c r="B68" s="193" t="s">
        <v>273</v>
      </c>
    </row>
    <row r="69" spans="2:2" ht="18.75">
      <c r="B69" s="193" t="s">
        <v>274</v>
      </c>
    </row>
    <row r="70" spans="2:2" ht="18.75">
      <c r="B70" s="193" t="s">
        <v>272</v>
      </c>
    </row>
    <row r="71" spans="2:2" ht="18.75">
      <c r="B71" s="193"/>
    </row>
    <row r="72" spans="2:2" ht="18.75">
      <c r="B72" s="193" t="s">
        <v>275</v>
      </c>
    </row>
    <row r="73" spans="2:2" ht="18.75">
      <c r="B73" s="193"/>
    </row>
  </sheetData>
  <mergeCells count="23">
    <mergeCell ref="A1:B1"/>
    <mergeCell ref="A2:B2"/>
    <mergeCell ref="H2:K2"/>
    <mergeCell ref="J3:K3"/>
    <mergeCell ref="A5:B5"/>
    <mergeCell ref="H5:I5"/>
    <mergeCell ref="J6:K6"/>
    <mergeCell ref="A8:K8"/>
    <mergeCell ref="F10:G10"/>
    <mergeCell ref="A44:B44"/>
    <mergeCell ref="C10:C11"/>
    <mergeCell ref="A17:B17"/>
    <mergeCell ref="A25:B25"/>
    <mergeCell ref="A28:B28"/>
    <mergeCell ref="A30:B30"/>
    <mergeCell ref="A29:B29"/>
    <mergeCell ref="A59:B59"/>
    <mergeCell ref="A62:B62"/>
    <mergeCell ref="A10:A11"/>
    <mergeCell ref="B10:B11"/>
    <mergeCell ref="A22:B22"/>
    <mergeCell ref="A55:B55"/>
    <mergeCell ref="A58:B58"/>
  </mergeCells>
  <pageMargins left="0.27559055118110198" right="0.23622047244094499" top="0.27559055118110198" bottom="0.31496062992126" header="0.31496062992126" footer="0.31496062992126"/>
  <pageSetup paperSize="9" scale="75" orientation="portrait" horizontalDpi="180" verticalDpi="180" r:id="rId1"/>
  <rowBreaks count="1" manualBreakCount="1">
    <brk id="5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165"/>
  <sheetViews>
    <sheetView view="pageBreakPreview" topLeftCell="A144" zoomScale="115" zoomScaleSheetLayoutView="115" workbookViewId="0">
      <selection activeCell="H151" sqref="H151"/>
    </sheetView>
  </sheetViews>
  <sheetFormatPr defaultColWidth="9.140625" defaultRowHeight="12.75"/>
  <cols>
    <col min="1" max="1" width="7" style="116" customWidth="1"/>
    <col min="2" max="2" width="35" style="101" customWidth="1"/>
    <col min="3" max="3" width="9.140625" style="116"/>
    <col min="4" max="4" width="12.42578125" style="118" customWidth="1"/>
    <col min="5" max="5" width="9.140625" style="118"/>
    <col min="6" max="6" width="12.28515625" style="118" customWidth="1"/>
    <col min="7" max="9" width="9.140625" style="118"/>
    <col min="10" max="10" width="9.85546875" style="118" customWidth="1"/>
    <col min="11" max="11" width="9.140625" style="118"/>
    <col min="12" max="16384" width="9.140625" style="69"/>
  </cols>
  <sheetData>
    <row r="1" spans="1:11" ht="21" customHeight="1">
      <c r="A1" s="176" t="s">
        <v>0</v>
      </c>
      <c r="B1" s="176"/>
      <c r="C1" s="67"/>
      <c r="D1" s="67"/>
      <c r="E1" s="67"/>
      <c r="F1" s="67"/>
      <c r="G1" s="67"/>
      <c r="H1" s="68" t="s">
        <v>1</v>
      </c>
      <c r="I1" s="67"/>
      <c r="J1" s="67"/>
      <c r="K1" s="67"/>
    </row>
    <row r="2" spans="1:11" ht="21" customHeight="1">
      <c r="A2" s="177" t="s">
        <v>2</v>
      </c>
      <c r="B2" s="177"/>
      <c r="C2" s="67"/>
      <c r="D2" s="67"/>
      <c r="E2" s="67"/>
      <c r="F2" s="67"/>
      <c r="G2" s="67"/>
      <c r="H2" s="178" t="s">
        <v>3</v>
      </c>
      <c r="I2" s="178"/>
      <c r="J2" s="178"/>
      <c r="K2" s="178"/>
    </row>
    <row r="3" spans="1:11" ht="21" customHeight="1">
      <c r="A3" s="70"/>
      <c r="B3" s="71" t="s">
        <v>4</v>
      </c>
      <c r="C3" s="67"/>
      <c r="D3" s="67"/>
      <c r="E3" s="67"/>
      <c r="F3" s="67"/>
      <c r="G3" s="67"/>
      <c r="H3" s="72"/>
      <c r="I3" s="72"/>
      <c r="J3" s="179" t="s">
        <v>5</v>
      </c>
      <c r="K3" s="179"/>
    </row>
    <row r="4" spans="1:11" ht="21" customHeight="1">
      <c r="A4" s="73"/>
      <c r="B4" s="67"/>
      <c r="C4" s="67"/>
      <c r="D4" s="67"/>
      <c r="E4" s="67"/>
      <c r="F4" s="67"/>
      <c r="G4" s="67"/>
      <c r="H4" s="67"/>
      <c r="I4" s="67"/>
      <c r="J4" s="149"/>
      <c r="K4" s="149"/>
    </row>
    <row r="5" spans="1:11" ht="21" customHeight="1">
      <c r="A5" s="177" t="s">
        <v>6</v>
      </c>
      <c r="B5" s="177"/>
      <c r="C5" s="67"/>
      <c r="D5" s="67"/>
      <c r="E5" s="67"/>
      <c r="F5" s="67"/>
      <c r="G5" s="67"/>
      <c r="H5" s="178"/>
      <c r="I5" s="178"/>
      <c r="J5" s="67"/>
      <c r="K5" s="67"/>
    </row>
    <row r="6" spans="1:11" ht="21" customHeight="1">
      <c r="A6" s="70"/>
      <c r="B6" s="74" t="s">
        <v>7</v>
      </c>
      <c r="C6" s="67"/>
      <c r="D6" s="67"/>
      <c r="E6" s="67"/>
      <c r="F6" s="67"/>
      <c r="G6" s="67"/>
      <c r="H6" s="67"/>
      <c r="I6" s="67"/>
      <c r="J6" s="179"/>
      <c r="K6" s="179"/>
    </row>
    <row r="7" spans="1:11" ht="15" customHeight="1">
      <c r="A7" s="177"/>
      <c r="B7" s="177"/>
      <c r="C7" s="73"/>
      <c r="D7" s="74"/>
      <c r="E7" s="74"/>
      <c r="F7" s="74"/>
      <c r="G7" s="74"/>
      <c r="H7" s="74"/>
      <c r="I7" s="74"/>
      <c r="J7" s="74"/>
      <c r="K7" s="74"/>
    </row>
    <row r="8" spans="1:11">
      <c r="A8" s="73"/>
      <c r="B8" s="149"/>
      <c r="C8" s="73"/>
      <c r="D8" s="74"/>
      <c r="E8" s="74"/>
      <c r="F8" s="74"/>
      <c r="G8" s="74"/>
      <c r="H8" s="74"/>
      <c r="I8" s="74"/>
      <c r="J8" s="74"/>
      <c r="K8" s="74"/>
    </row>
    <row r="9" spans="1:11">
      <c r="A9" s="73"/>
      <c r="B9" s="149"/>
      <c r="C9" s="73"/>
      <c r="D9" s="74"/>
      <c r="E9" s="74"/>
      <c r="F9" s="74"/>
      <c r="G9" s="74"/>
      <c r="H9" s="74"/>
      <c r="I9" s="74"/>
      <c r="J9" s="74"/>
      <c r="K9" s="74"/>
    </row>
    <row r="10" spans="1:11">
      <c r="A10" s="180" t="s">
        <v>166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</row>
    <row r="11" spans="1:11">
      <c r="A11" s="73"/>
      <c r="B11" s="149"/>
      <c r="C11" s="73"/>
      <c r="D11" s="74"/>
      <c r="E11" s="74"/>
      <c r="F11" s="74"/>
      <c r="G11" s="74"/>
      <c r="H11" s="74"/>
      <c r="I11" s="74"/>
      <c r="J11" s="74"/>
      <c r="K11" s="74"/>
    </row>
    <row r="12" spans="1:11" ht="29.25" customHeight="1">
      <c r="A12" s="169" t="s">
        <v>8</v>
      </c>
      <c r="B12" s="169" t="s">
        <v>9</v>
      </c>
      <c r="C12" s="169" t="s">
        <v>10</v>
      </c>
      <c r="D12" s="181" t="s">
        <v>11</v>
      </c>
      <c r="E12" s="182"/>
      <c r="F12" s="183" t="s">
        <v>12</v>
      </c>
      <c r="G12" s="183"/>
      <c r="H12" s="181" t="s">
        <v>13</v>
      </c>
      <c r="I12" s="184"/>
      <c r="J12" s="184"/>
      <c r="K12" s="182"/>
    </row>
    <row r="13" spans="1:11" ht="102">
      <c r="A13" s="170"/>
      <c r="B13" s="170"/>
      <c r="C13" s="170"/>
      <c r="D13" s="150" t="s">
        <v>14</v>
      </c>
      <c r="E13" s="150" t="s">
        <v>15</v>
      </c>
      <c r="F13" s="151" t="s">
        <v>16</v>
      </c>
      <c r="G13" s="151" t="s">
        <v>17</v>
      </c>
      <c r="H13" s="150" t="s">
        <v>18</v>
      </c>
      <c r="I13" s="150" t="s">
        <v>19</v>
      </c>
      <c r="J13" s="150" t="s">
        <v>20</v>
      </c>
      <c r="K13" s="150" t="s">
        <v>21</v>
      </c>
    </row>
    <row r="14" spans="1:11" s="137" customFormat="1" ht="15">
      <c r="A14" s="130" t="s">
        <v>22</v>
      </c>
      <c r="B14" s="131" t="s">
        <v>90</v>
      </c>
      <c r="C14" s="132"/>
      <c r="D14" s="133"/>
      <c r="E14" s="134"/>
      <c r="F14" s="135"/>
      <c r="G14" s="132"/>
      <c r="H14" s="134"/>
      <c r="I14" s="134"/>
      <c r="J14" s="134"/>
      <c r="K14" s="136"/>
    </row>
    <row r="15" spans="1:11" s="137" customFormat="1" ht="15">
      <c r="A15" s="138" t="s">
        <v>23</v>
      </c>
      <c r="B15" s="139" t="s">
        <v>258</v>
      </c>
      <c r="C15" s="132"/>
      <c r="D15" s="135"/>
      <c r="E15" s="132"/>
      <c r="F15" s="135"/>
      <c r="G15" s="132"/>
      <c r="H15" s="132"/>
      <c r="I15" s="132"/>
      <c r="J15" s="132"/>
      <c r="K15" s="140"/>
    </row>
    <row r="16" spans="1:11" s="137" customFormat="1" ht="21.75" customHeight="1">
      <c r="A16" s="141">
        <v>1</v>
      </c>
      <c r="B16" s="63" t="s">
        <v>259</v>
      </c>
      <c r="C16" s="142" t="s">
        <v>260</v>
      </c>
      <c r="D16" s="143">
        <v>77869</v>
      </c>
      <c r="E16" s="144"/>
      <c r="F16" s="143">
        <v>70385</v>
      </c>
      <c r="G16" s="143"/>
      <c r="H16" s="143">
        <v>100</v>
      </c>
      <c r="I16" s="143"/>
      <c r="J16" s="143">
        <v>66</v>
      </c>
      <c r="K16" s="144">
        <v>44</v>
      </c>
    </row>
    <row r="17" spans="1:14" s="137" customFormat="1" ht="15">
      <c r="A17" s="174" t="s">
        <v>31</v>
      </c>
      <c r="B17" s="175"/>
      <c r="C17" s="145" t="s">
        <v>22</v>
      </c>
      <c r="D17" s="146">
        <f>SUM(D16:D16)</f>
        <v>77869</v>
      </c>
      <c r="E17" s="147"/>
      <c r="F17" s="146">
        <f>SUM(F16:F16)</f>
        <v>70385</v>
      </c>
      <c r="G17" s="146"/>
      <c r="H17" s="146">
        <f>SUM(H16:H16)</f>
        <v>100</v>
      </c>
      <c r="I17" s="146"/>
      <c r="J17" s="146">
        <f>SUM(J16:J16)</f>
        <v>66</v>
      </c>
      <c r="K17" s="146">
        <f>SUM(K16:K16)</f>
        <v>44</v>
      </c>
    </row>
    <row r="18" spans="1:14" s="137" customFormat="1" ht="15">
      <c r="A18" s="174" t="s">
        <v>91</v>
      </c>
      <c r="B18" s="175"/>
      <c r="C18" s="145"/>
      <c r="D18" s="146">
        <f>D17</f>
        <v>77869</v>
      </c>
      <c r="E18" s="147"/>
      <c r="F18" s="146">
        <f>F17</f>
        <v>70385</v>
      </c>
      <c r="G18" s="146"/>
      <c r="H18" s="146">
        <f>H17</f>
        <v>100</v>
      </c>
      <c r="I18" s="146"/>
      <c r="J18" s="146">
        <f>J17</f>
        <v>66</v>
      </c>
      <c r="K18" s="146">
        <f>K17</f>
        <v>44</v>
      </c>
    </row>
    <row r="19" spans="1:14">
      <c r="A19" s="75" t="s">
        <v>27</v>
      </c>
      <c r="B19" s="76" t="s">
        <v>44</v>
      </c>
      <c r="C19" s="77"/>
      <c r="D19" s="78"/>
      <c r="E19" s="79"/>
      <c r="F19" s="80"/>
      <c r="G19" s="81"/>
      <c r="H19" s="79"/>
      <c r="I19" s="79"/>
      <c r="J19" s="79"/>
      <c r="K19" s="82"/>
    </row>
    <row r="20" spans="1:14" ht="21.75" customHeight="1">
      <c r="A20" s="83" t="s">
        <v>29</v>
      </c>
      <c r="B20" s="84" t="s">
        <v>46</v>
      </c>
      <c r="C20" s="77"/>
      <c r="D20" s="80"/>
      <c r="E20" s="81"/>
      <c r="F20" s="80"/>
      <c r="G20" s="81"/>
      <c r="H20" s="81"/>
      <c r="I20" s="81"/>
      <c r="J20" s="81"/>
      <c r="K20" s="85"/>
    </row>
    <row r="21" spans="1:14" ht="28.5" customHeight="1">
      <c r="A21" s="62">
        <v>1</v>
      </c>
      <c r="B21" s="86" t="s">
        <v>135</v>
      </c>
      <c r="C21" s="87" t="s">
        <v>141</v>
      </c>
      <c r="D21" s="88">
        <v>34464</v>
      </c>
      <c r="E21" s="65"/>
      <c r="F21" s="64">
        <v>0</v>
      </c>
      <c r="G21" s="65"/>
      <c r="H21" s="66">
        <v>44</v>
      </c>
      <c r="I21" s="66"/>
      <c r="J21" s="66">
        <v>11</v>
      </c>
      <c r="K21" s="66">
        <v>0</v>
      </c>
      <c r="N21" s="89"/>
    </row>
    <row r="22" spans="1:14" ht="24" customHeight="1">
      <c r="A22" s="62">
        <v>2</v>
      </c>
      <c r="B22" s="86" t="s">
        <v>116</v>
      </c>
      <c r="C22" s="87" t="s">
        <v>142</v>
      </c>
      <c r="D22" s="88">
        <v>27732</v>
      </c>
      <c r="E22" s="65"/>
      <c r="F22" s="64">
        <v>0</v>
      </c>
      <c r="G22" s="65"/>
      <c r="H22" s="66">
        <v>32</v>
      </c>
      <c r="I22" s="66"/>
      <c r="J22" s="66">
        <v>11</v>
      </c>
      <c r="K22" s="66">
        <v>0</v>
      </c>
      <c r="N22" s="89"/>
    </row>
    <row r="23" spans="1:14" ht="24" customHeight="1">
      <c r="A23" s="62">
        <v>3</v>
      </c>
      <c r="B23" s="86" t="s">
        <v>136</v>
      </c>
      <c r="C23" s="87" t="s">
        <v>143</v>
      </c>
      <c r="D23" s="88">
        <v>23933</v>
      </c>
      <c r="E23" s="65"/>
      <c r="F23" s="64">
        <v>0</v>
      </c>
      <c r="G23" s="65"/>
      <c r="H23" s="66">
        <v>12</v>
      </c>
      <c r="I23" s="66"/>
      <c r="J23" s="66">
        <v>11</v>
      </c>
      <c r="K23" s="66">
        <v>0</v>
      </c>
      <c r="N23" s="89"/>
    </row>
    <row r="24" spans="1:14" ht="24" customHeight="1">
      <c r="A24" s="62">
        <v>4</v>
      </c>
      <c r="B24" s="86" t="s">
        <v>137</v>
      </c>
      <c r="C24" s="87" t="s">
        <v>144</v>
      </c>
      <c r="D24" s="88">
        <v>25244</v>
      </c>
      <c r="E24" s="65"/>
      <c r="F24" s="64">
        <v>0</v>
      </c>
      <c r="G24" s="65"/>
      <c r="H24" s="66">
        <v>24</v>
      </c>
      <c r="I24" s="66"/>
      <c r="J24" s="66">
        <v>11</v>
      </c>
      <c r="K24" s="66">
        <v>0</v>
      </c>
      <c r="N24" s="89"/>
    </row>
    <row r="25" spans="1:14" ht="24" customHeight="1">
      <c r="A25" s="62">
        <v>5</v>
      </c>
      <c r="B25" s="86" t="s">
        <v>255</v>
      </c>
      <c r="C25" s="87" t="s">
        <v>35</v>
      </c>
      <c r="D25" s="88">
        <v>29122.73</v>
      </c>
      <c r="E25" s="65"/>
      <c r="F25" s="64">
        <v>14139.16</v>
      </c>
      <c r="G25" s="65"/>
      <c r="H25" s="66">
        <v>14.73</v>
      </c>
      <c r="I25" s="66"/>
      <c r="J25" s="66">
        <v>5.92</v>
      </c>
      <c r="K25" s="66">
        <v>0</v>
      </c>
      <c r="N25" s="89"/>
    </row>
    <row r="26" spans="1:14" ht="39.75" customHeight="1">
      <c r="A26" s="62">
        <v>6</v>
      </c>
      <c r="B26" s="86" t="s">
        <v>256</v>
      </c>
      <c r="C26" s="87" t="s">
        <v>35</v>
      </c>
      <c r="D26" s="88">
        <v>29122.73</v>
      </c>
      <c r="E26" s="65"/>
      <c r="F26" s="64">
        <v>14139.16</v>
      </c>
      <c r="G26" s="65"/>
      <c r="H26" s="66">
        <v>14.73</v>
      </c>
      <c r="I26" s="66"/>
      <c r="J26" s="66">
        <v>5.92</v>
      </c>
      <c r="K26" s="66">
        <v>0</v>
      </c>
      <c r="N26" s="89"/>
    </row>
    <row r="27" spans="1:14" ht="22.5" customHeight="1">
      <c r="A27" s="161" t="s">
        <v>31</v>
      </c>
      <c r="B27" s="162"/>
      <c r="C27" s="83">
        <v>12</v>
      </c>
      <c r="D27" s="90">
        <f>SUM(D21:D26)</f>
        <v>169618.46000000002</v>
      </c>
      <c r="E27" s="91"/>
      <c r="F27" s="90">
        <f>SUM(F21:F26)</f>
        <v>28278.32</v>
      </c>
      <c r="G27" s="91"/>
      <c r="H27" s="90">
        <f>SUM(H21:H26)</f>
        <v>141.46</v>
      </c>
      <c r="I27" s="91"/>
      <c r="J27" s="90">
        <f>SUM(J21:J26)</f>
        <v>55.84</v>
      </c>
      <c r="K27" s="90">
        <f>SUM(K21:K26)</f>
        <v>0</v>
      </c>
    </row>
    <row r="28" spans="1:14" ht="21.75" customHeight="1">
      <c r="A28" s="83" t="s">
        <v>29</v>
      </c>
      <c r="B28" s="84" t="s">
        <v>138</v>
      </c>
      <c r="C28" s="77"/>
      <c r="D28" s="80"/>
      <c r="E28" s="81"/>
      <c r="F28" s="80"/>
      <c r="G28" s="81"/>
      <c r="H28" s="81"/>
      <c r="I28" s="81"/>
      <c r="J28" s="81"/>
      <c r="K28" s="85"/>
    </row>
    <row r="29" spans="1:14" ht="24.75" customHeight="1">
      <c r="A29" s="62">
        <v>1</v>
      </c>
      <c r="B29" s="86" t="s">
        <v>140</v>
      </c>
      <c r="C29" s="87" t="s">
        <v>35</v>
      </c>
      <c r="D29" s="88">
        <v>19914.5</v>
      </c>
      <c r="E29" s="65"/>
      <c r="F29" s="64">
        <v>0</v>
      </c>
      <c r="G29" s="65"/>
      <c r="H29" s="66">
        <v>9.92</v>
      </c>
      <c r="I29" s="66"/>
      <c r="J29" s="66">
        <v>4.8099999999999996</v>
      </c>
      <c r="K29" s="66">
        <v>0</v>
      </c>
      <c r="N29" s="89"/>
    </row>
    <row r="30" spans="1:14" ht="24.75" customHeight="1">
      <c r="A30" s="62">
        <v>2</v>
      </c>
      <c r="B30" s="86" t="s">
        <v>139</v>
      </c>
      <c r="C30" s="87" t="s">
        <v>35</v>
      </c>
      <c r="D30" s="88">
        <v>29122.73</v>
      </c>
      <c r="E30" s="65"/>
      <c r="F30" s="64">
        <v>14139.16</v>
      </c>
      <c r="G30" s="65"/>
      <c r="H30" s="66">
        <v>14.73</v>
      </c>
      <c r="I30" s="66"/>
      <c r="J30" s="66">
        <v>5.92</v>
      </c>
      <c r="K30" s="66">
        <v>0</v>
      </c>
      <c r="N30" s="89"/>
    </row>
    <row r="31" spans="1:14" ht="24.75" customHeight="1">
      <c r="A31" s="62">
        <v>3</v>
      </c>
      <c r="B31" s="86" t="s">
        <v>238</v>
      </c>
      <c r="C31" s="87" t="s">
        <v>35</v>
      </c>
      <c r="D31" s="88">
        <v>19914.5</v>
      </c>
      <c r="E31" s="65"/>
      <c r="F31" s="64">
        <v>0</v>
      </c>
      <c r="G31" s="65"/>
      <c r="H31" s="66">
        <v>9.92</v>
      </c>
      <c r="I31" s="66"/>
      <c r="J31" s="66">
        <v>4.8099999999999996</v>
      </c>
      <c r="K31" s="66">
        <v>0</v>
      </c>
      <c r="N31" s="89"/>
    </row>
    <row r="32" spans="1:14" ht="24.75" customHeight="1">
      <c r="A32" s="62">
        <v>4</v>
      </c>
      <c r="B32" s="86" t="s">
        <v>237</v>
      </c>
      <c r="C32" s="87" t="s">
        <v>35</v>
      </c>
      <c r="D32" s="88">
        <v>19914.5</v>
      </c>
      <c r="E32" s="65"/>
      <c r="F32" s="64">
        <v>0</v>
      </c>
      <c r="G32" s="65"/>
      <c r="H32" s="66">
        <v>9.92</v>
      </c>
      <c r="I32" s="66"/>
      <c r="J32" s="66">
        <v>4.8099999999999996</v>
      </c>
      <c r="K32" s="66">
        <v>0</v>
      </c>
      <c r="N32" s="89"/>
    </row>
    <row r="33" spans="1:14" ht="24.75" customHeight="1">
      <c r="A33" s="62">
        <v>5</v>
      </c>
      <c r="B33" s="86" t="s">
        <v>239</v>
      </c>
      <c r="C33" s="87" t="s">
        <v>35</v>
      </c>
      <c r="D33" s="88">
        <v>29122.73</v>
      </c>
      <c r="E33" s="65"/>
      <c r="F33" s="64">
        <v>14139.16</v>
      </c>
      <c r="G33" s="65"/>
      <c r="H33" s="66">
        <v>14.73</v>
      </c>
      <c r="I33" s="66"/>
      <c r="J33" s="66">
        <v>5.92</v>
      </c>
      <c r="K33" s="66">
        <v>0</v>
      </c>
      <c r="N33" s="89"/>
    </row>
    <row r="34" spans="1:14" ht="28.5" customHeight="1">
      <c r="A34" s="62">
        <v>6</v>
      </c>
      <c r="B34" s="86" t="s">
        <v>253</v>
      </c>
      <c r="C34" s="87" t="s">
        <v>35</v>
      </c>
      <c r="D34" s="88">
        <v>29122.73</v>
      </c>
      <c r="E34" s="65"/>
      <c r="F34" s="64">
        <v>14139.16</v>
      </c>
      <c r="G34" s="65"/>
      <c r="H34" s="66">
        <v>14.73</v>
      </c>
      <c r="I34" s="66"/>
      <c r="J34" s="66">
        <v>5.92</v>
      </c>
      <c r="K34" s="66">
        <v>0</v>
      </c>
      <c r="N34" s="89"/>
    </row>
    <row r="35" spans="1:14" ht="24.75" customHeight="1">
      <c r="A35" s="62">
        <v>7</v>
      </c>
      <c r="B35" s="86" t="s">
        <v>254</v>
      </c>
      <c r="C35" s="87" t="s">
        <v>35</v>
      </c>
      <c r="D35" s="88">
        <v>29122.73</v>
      </c>
      <c r="E35" s="65"/>
      <c r="F35" s="64">
        <v>14139.16</v>
      </c>
      <c r="G35" s="65"/>
      <c r="H35" s="66">
        <v>14.73</v>
      </c>
      <c r="I35" s="66"/>
      <c r="J35" s="66">
        <v>5.92</v>
      </c>
      <c r="K35" s="66">
        <v>0</v>
      </c>
      <c r="N35" s="89"/>
    </row>
    <row r="36" spans="1:14" ht="24.75" customHeight="1">
      <c r="A36" s="62">
        <v>8</v>
      </c>
      <c r="B36" s="86" t="s">
        <v>240</v>
      </c>
      <c r="C36" s="87" t="s">
        <v>35</v>
      </c>
      <c r="D36" s="88">
        <v>19914.5</v>
      </c>
      <c r="E36" s="65"/>
      <c r="F36" s="64">
        <v>0</v>
      </c>
      <c r="G36" s="65"/>
      <c r="H36" s="66">
        <v>9.92</v>
      </c>
      <c r="I36" s="66"/>
      <c r="J36" s="66">
        <v>4.8099999999999996</v>
      </c>
      <c r="K36" s="66">
        <v>0</v>
      </c>
      <c r="N36" s="89"/>
    </row>
    <row r="37" spans="1:14" ht="24.75" customHeight="1">
      <c r="A37" s="62">
        <v>9</v>
      </c>
      <c r="B37" s="86" t="s">
        <v>236</v>
      </c>
      <c r="C37" s="87" t="s">
        <v>35</v>
      </c>
      <c r="D37" s="88">
        <v>10000</v>
      </c>
      <c r="E37" s="65"/>
      <c r="F37" s="64">
        <v>0</v>
      </c>
      <c r="G37" s="65"/>
      <c r="H37" s="66">
        <v>24</v>
      </c>
      <c r="I37" s="66"/>
      <c r="J37" s="66">
        <v>8</v>
      </c>
      <c r="K37" s="66">
        <v>0</v>
      </c>
      <c r="N37" s="89"/>
    </row>
    <row r="38" spans="1:14" ht="24.75" customHeight="1">
      <c r="A38" s="62">
        <v>10</v>
      </c>
      <c r="B38" s="86" t="s">
        <v>251</v>
      </c>
      <c r="C38" s="87" t="s">
        <v>35</v>
      </c>
      <c r="D38" s="88">
        <v>5000</v>
      </c>
      <c r="E38" s="65"/>
      <c r="F38" s="64">
        <v>0</v>
      </c>
      <c r="G38" s="65"/>
      <c r="H38" s="66">
        <v>24</v>
      </c>
      <c r="I38" s="66"/>
      <c r="J38" s="66">
        <v>8</v>
      </c>
      <c r="K38" s="66">
        <v>0</v>
      </c>
      <c r="N38" s="89"/>
    </row>
    <row r="39" spans="1:14" ht="24.75" customHeight="1">
      <c r="A39" s="62">
        <v>11</v>
      </c>
      <c r="B39" s="86" t="s">
        <v>252</v>
      </c>
      <c r="C39" s="87" t="s">
        <v>35</v>
      </c>
      <c r="D39" s="88">
        <v>5000</v>
      </c>
      <c r="E39" s="65"/>
      <c r="F39" s="64">
        <v>0</v>
      </c>
      <c r="G39" s="65"/>
      <c r="H39" s="66">
        <v>24</v>
      </c>
      <c r="I39" s="66"/>
      <c r="J39" s="66">
        <v>8</v>
      </c>
      <c r="K39" s="66">
        <v>0</v>
      </c>
      <c r="N39" s="89"/>
    </row>
    <row r="40" spans="1:14" ht="22.5" customHeight="1">
      <c r="A40" s="161" t="s">
        <v>31</v>
      </c>
      <c r="B40" s="162"/>
      <c r="C40" s="83">
        <v>12</v>
      </c>
      <c r="D40" s="90">
        <f>SUM(D29:D39)</f>
        <v>216148.92</v>
      </c>
      <c r="E40" s="91"/>
      <c r="F40" s="90">
        <f>SUM(F29:F39)</f>
        <v>56556.639999999999</v>
      </c>
      <c r="G40" s="91"/>
      <c r="H40" s="90">
        <f>SUM(H29:H39)</f>
        <v>170.60000000000002</v>
      </c>
      <c r="I40" s="91"/>
      <c r="J40" s="90">
        <f>SUM(J29:J39)</f>
        <v>66.92</v>
      </c>
      <c r="K40" s="90">
        <f>SUM(K29:K39)</f>
        <v>0</v>
      </c>
    </row>
    <row r="41" spans="1:14" ht="21.75" customHeight="1">
      <c r="A41" s="83" t="s">
        <v>45</v>
      </c>
      <c r="B41" s="84" t="s">
        <v>85</v>
      </c>
      <c r="C41" s="77"/>
      <c r="D41" s="80"/>
      <c r="E41" s="81"/>
      <c r="F41" s="80"/>
      <c r="G41" s="81"/>
      <c r="H41" s="81"/>
      <c r="I41" s="81"/>
      <c r="J41" s="81"/>
      <c r="K41" s="85"/>
    </row>
    <row r="42" spans="1:14" ht="23.25" customHeight="1">
      <c r="A42" s="62">
        <v>1</v>
      </c>
      <c r="B42" s="86" t="s">
        <v>133</v>
      </c>
      <c r="C42" s="87" t="s">
        <v>156</v>
      </c>
      <c r="D42" s="88">
        <v>21336</v>
      </c>
      <c r="E42" s="65"/>
      <c r="F42" s="64">
        <v>0</v>
      </c>
      <c r="G42" s="65"/>
      <c r="H42" s="66">
        <v>24</v>
      </c>
      <c r="I42" s="66"/>
      <c r="J42" s="66">
        <v>8</v>
      </c>
      <c r="K42" s="66">
        <v>4</v>
      </c>
    </row>
    <row r="43" spans="1:14" ht="23.25" customHeight="1">
      <c r="A43" s="62">
        <v>2</v>
      </c>
      <c r="B43" s="86" t="s">
        <v>134</v>
      </c>
      <c r="C43" s="87" t="s">
        <v>157</v>
      </c>
      <c r="D43" s="88">
        <v>28508</v>
      </c>
      <c r="E43" s="65"/>
      <c r="F43" s="64">
        <v>0</v>
      </c>
      <c r="G43" s="65"/>
      <c r="H43" s="66">
        <v>24</v>
      </c>
      <c r="I43" s="66"/>
      <c r="J43" s="66">
        <v>8</v>
      </c>
      <c r="K43" s="66">
        <v>4</v>
      </c>
      <c r="N43" s="89"/>
    </row>
    <row r="44" spans="1:14" ht="24" customHeight="1">
      <c r="A44" s="161" t="s">
        <v>31</v>
      </c>
      <c r="B44" s="162"/>
      <c r="C44" s="83"/>
      <c r="D44" s="90">
        <f>SUM(D42:D43)</f>
        <v>49844</v>
      </c>
      <c r="E44" s="91"/>
      <c r="F44" s="90">
        <f>SUM(F42:F43)</f>
        <v>0</v>
      </c>
      <c r="G44" s="91"/>
      <c r="H44" s="90">
        <f>SUM(H42:H43)</f>
        <v>48</v>
      </c>
      <c r="I44" s="91"/>
      <c r="J44" s="90">
        <f>SUM(J42:J43)</f>
        <v>16</v>
      </c>
      <c r="K44" s="90">
        <f>SUM(K42:K43)</f>
        <v>8</v>
      </c>
    </row>
    <row r="45" spans="1:14" ht="24" customHeight="1">
      <c r="A45" s="172" t="s">
        <v>60</v>
      </c>
      <c r="B45" s="173"/>
      <c r="C45" s="59"/>
      <c r="D45" s="60">
        <f>D44+D40+D27</f>
        <v>435611.38000000006</v>
      </c>
      <c r="E45" s="61"/>
      <c r="F45" s="60">
        <f>F44+F40+F27</f>
        <v>84834.959999999992</v>
      </c>
      <c r="G45" s="61"/>
      <c r="H45" s="60">
        <f>H44+H40+H27</f>
        <v>360.06000000000006</v>
      </c>
      <c r="I45" s="61"/>
      <c r="J45" s="60">
        <f>J44+J40+J27</f>
        <v>138.76</v>
      </c>
      <c r="K45" s="60">
        <f>K44+K40+K27</f>
        <v>8</v>
      </c>
    </row>
    <row r="46" spans="1:14" ht="24" customHeight="1">
      <c r="A46" s="172" t="s">
        <v>94</v>
      </c>
      <c r="B46" s="173"/>
      <c r="C46" s="59"/>
      <c r="D46" s="60">
        <f>D45+D18</f>
        <v>513480.38000000006</v>
      </c>
      <c r="E46" s="61"/>
      <c r="F46" s="60">
        <f>F45+F18</f>
        <v>155219.96</v>
      </c>
      <c r="G46" s="61"/>
      <c r="H46" s="60">
        <f>H45+H18</f>
        <v>460.06000000000006</v>
      </c>
      <c r="I46" s="60"/>
      <c r="J46" s="60">
        <f>J45+J18</f>
        <v>204.76</v>
      </c>
      <c r="K46" s="60">
        <f>K45+K18</f>
        <v>52</v>
      </c>
    </row>
    <row r="47" spans="1:14" ht="15.75" customHeight="1">
      <c r="A47" s="92" t="s">
        <v>79</v>
      </c>
      <c r="B47" s="84" t="s">
        <v>74</v>
      </c>
      <c r="C47" s="77"/>
      <c r="D47" s="80"/>
      <c r="E47" s="81"/>
      <c r="F47" s="80"/>
      <c r="G47" s="81"/>
      <c r="H47" s="81"/>
      <c r="I47" s="81"/>
      <c r="J47" s="81"/>
      <c r="K47" s="85"/>
    </row>
    <row r="48" spans="1:14" ht="15.75" customHeight="1">
      <c r="A48" s="92" t="s">
        <v>87</v>
      </c>
      <c r="B48" s="84" t="s">
        <v>86</v>
      </c>
      <c r="C48" s="77"/>
      <c r="D48" s="80"/>
      <c r="E48" s="81"/>
      <c r="F48" s="80"/>
      <c r="G48" s="81"/>
      <c r="H48" s="81"/>
      <c r="I48" s="81"/>
      <c r="J48" s="81"/>
      <c r="K48" s="85"/>
    </row>
    <row r="49" spans="1:14" ht="18.75" customHeight="1">
      <c r="A49" s="62">
        <v>1</v>
      </c>
      <c r="B49" s="86" t="s">
        <v>115</v>
      </c>
      <c r="C49" s="87" t="s">
        <v>145</v>
      </c>
      <c r="D49" s="88">
        <v>360</v>
      </c>
      <c r="E49" s="65"/>
      <c r="F49" s="64">
        <v>0</v>
      </c>
      <c r="G49" s="66"/>
      <c r="H49" s="66">
        <v>16</v>
      </c>
      <c r="I49" s="66"/>
      <c r="J49" s="66">
        <f>H49/2</f>
        <v>8</v>
      </c>
      <c r="K49" s="66">
        <v>0</v>
      </c>
      <c r="N49" s="89"/>
    </row>
    <row r="50" spans="1:14" ht="18.75" customHeight="1">
      <c r="A50" s="62">
        <v>2</v>
      </c>
      <c r="B50" s="86" t="s">
        <v>116</v>
      </c>
      <c r="C50" s="87" t="s">
        <v>142</v>
      </c>
      <c r="D50" s="88">
        <v>6000</v>
      </c>
      <c r="E50" s="65"/>
      <c r="F50" s="64">
        <v>0</v>
      </c>
      <c r="G50" s="66"/>
      <c r="H50" s="66">
        <v>16</v>
      </c>
      <c r="I50" s="66"/>
      <c r="J50" s="66">
        <f t="shared" ref="J50:J56" si="0">H50/2</f>
        <v>8</v>
      </c>
      <c r="K50" s="66">
        <v>0</v>
      </c>
      <c r="N50" s="89"/>
    </row>
    <row r="51" spans="1:14" ht="18.75" customHeight="1">
      <c r="A51" s="62">
        <v>3</v>
      </c>
      <c r="B51" s="86" t="s">
        <v>117</v>
      </c>
      <c r="C51" s="87" t="s">
        <v>96</v>
      </c>
      <c r="D51" s="88">
        <v>2000</v>
      </c>
      <c r="E51" s="65"/>
      <c r="F51" s="64">
        <v>0</v>
      </c>
      <c r="G51" s="66"/>
      <c r="H51" s="66">
        <v>16</v>
      </c>
      <c r="I51" s="66"/>
      <c r="J51" s="66">
        <f t="shared" si="0"/>
        <v>8</v>
      </c>
      <c r="K51" s="66">
        <v>0</v>
      </c>
      <c r="N51" s="89"/>
    </row>
    <row r="52" spans="1:14" ht="18.75" customHeight="1">
      <c r="A52" s="62">
        <v>4</v>
      </c>
      <c r="B52" s="86" t="s">
        <v>118</v>
      </c>
      <c r="C52" s="87" t="s">
        <v>146</v>
      </c>
      <c r="D52" s="88">
        <v>6200</v>
      </c>
      <c r="E52" s="65"/>
      <c r="F52" s="64">
        <v>0</v>
      </c>
      <c r="G52" s="66"/>
      <c r="H52" s="66">
        <v>16</v>
      </c>
      <c r="I52" s="66"/>
      <c r="J52" s="66">
        <f t="shared" si="0"/>
        <v>8</v>
      </c>
      <c r="K52" s="66">
        <v>0</v>
      </c>
      <c r="N52" s="89"/>
    </row>
    <row r="53" spans="1:14" ht="18.75" customHeight="1">
      <c r="A53" s="93">
        <v>5</v>
      </c>
      <c r="B53" s="86" t="s">
        <v>119</v>
      </c>
      <c r="C53" s="87" t="s">
        <v>147</v>
      </c>
      <c r="D53" s="88">
        <v>5200</v>
      </c>
      <c r="E53" s="65"/>
      <c r="F53" s="64">
        <v>0</v>
      </c>
      <c r="G53" s="66"/>
      <c r="H53" s="66">
        <v>16</v>
      </c>
      <c r="I53" s="66"/>
      <c r="J53" s="66">
        <f t="shared" si="0"/>
        <v>8</v>
      </c>
      <c r="K53" s="66">
        <v>0</v>
      </c>
      <c r="N53" s="89"/>
    </row>
    <row r="54" spans="1:14" ht="18.75" customHeight="1">
      <c r="A54" s="62">
        <v>6</v>
      </c>
      <c r="B54" s="86" t="s">
        <v>120</v>
      </c>
      <c r="C54" s="87" t="s">
        <v>148</v>
      </c>
      <c r="D54" s="88">
        <v>250</v>
      </c>
      <c r="E54" s="65"/>
      <c r="F54" s="64">
        <v>0</v>
      </c>
      <c r="G54" s="66"/>
      <c r="H54" s="66">
        <v>16</v>
      </c>
      <c r="I54" s="66"/>
      <c r="J54" s="66">
        <f t="shared" si="0"/>
        <v>8</v>
      </c>
      <c r="K54" s="66">
        <v>0</v>
      </c>
    </row>
    <row r="55" spans="1:14" ht="18.75" customHeight="1">
      <c r="A55" s="62">
        <v>7</v>
      </c>
      <c r="B55" s="86" t="s">
        <v>121</v>
      </c>
      <c r="C55" s="87" t="s">
        <v>149</v>
      </c>
      <c r="D55" s="88">
        <v>800</v>
      </c>
      <c r="E55" s="65"/>
      <c r="F55" s="64">
        <v>0</v>
      </c>
      <c r="G55" s="66"/>
      <c r="H55" s="66">
        <v>16</v>
      </c>
      <c r="I55" s="66"/>
      <c r="J55" s="66">
        <f t="shared" si="0"/>
        <v>8</v>
      </c>
      <c r="K55" s="66">
        <v>0</v>
      </c>
    </row>
    <row r="56" spans="1:14" ht="28.5" customHeight="1">
      <c r="A56" s="62">
        <v>8</v>
      </c>
      <c r="B56" s="86" t="s">
        <v>261</v>
      </c>
      <c r="C56" s="87" t="s">
        <v>150</v>
      </c>
      <c r="D56" s="94">
        <v>250</v>
      </c>
      <c r="E56" s="65"/>
      <c r="F56" s="64">
        <v>0</v>
      </c>
      <c r="G56" s="66"/>
      <c r="H56" s="66">
        <v>16</v>
      </c>
      <c r="I56" s="66"/>
      <c r="J56" s="66">
        <f t="shared" si="0"/>
        <v>8</v>
      </c>
      <c r="K56" s="66">
        <v>0</v>
      </c>
    </row>
    <row r="57" spans="1:14" ht="18.75" customHeight="1">
      <c r="A57" s="62">
        <v>9</v>
      </c>
      <c r="B57" s="86" t="s">
        <v>122</v>
      </c>
      <c r="C57" s="87" t="s">
        <v>151</v>
      </c>
      <c r="D57" s="88">
        <v>4500</v>
      </c>
      <c r="E57" s="65"/>
      <c r="F57" s="64">
        <v>0</v>
      </c>
      <c r="G57" s="66"/>
      <c r="H57" s="66">
        <v>16</v>
      </c>
      <c r="I57" s="66"/>
      <c r="J57" s="66">
        <f>H57/2</f>
        <v>8</v>
      </c>
      <c r="K57" s="66">
        <v>0</v>
      </c>
      <c r="N57" s="89"/>
    </row>
    <row r="58" spans="1:14" ht="18.75" customHeight="1">
      <c r="A58" s="62">
        <v>10</v>
      </c>
      <c r="B58" s="86" t="s">
        <v>93</v>
      </c>
      <c r="C58" s="87" t="s">
        <v>95</v>
      </c>
      <c r="D58" s="88">
        <v>5000</v>
      </c>
      <c r="E58" s="65"/>
      <c r="F58" s="64">
        <v>0</v>
      </c>
      <c r="G58" s="66"/>
      <c r="H58" s="66">
        <v>16</v>
      </c>
      <c r="I58" s="66"/>
      <c r="J58" s="66">
        <f t="shared" ref="J58:J59" si="1">H58/2</f>
        <v>8</v>
      </c>
      <c r="K58" s="66">
        <v>0</v>
      </c>
      <c r="N58" s="89"/>
    </row>
    <row r="59" spans="1:14" ht="18.75" customHeight="1">
      <c r="A59" s="62">
        <v>11</v>
      </c>
      <c r="B59" s="86" t="s">
        <v>123</v>
      </c>
      <c r="C59" s="87" t="s">
        <v>152</v>
      </c>
      <c r="D59" s="94">
        <v>6380</v>
      </c>
      <c r="E59" s="65"/>
      <c r="F59" s="64">
        <v>0</v>
      </c>
      <c r="G59" s="66"/>
      <c r="H59" s="66">
        <v>16</v>
      </c>
      <c r="I59" s="66"/>
      <c r="J59" s="66">
        <f t="shared" si="1"/>
        <v>8</v>
      </c>
      <c r="K59" s="66">
        <v>0</v>
      </c>
      <c r="N59" s="89"/>
    </row>
    <row r="60" spans="1:14" ht="18.75" customHeight="1">
      <c r="A60" s="62">
        <v>12</v>
      </c>
      <c r="B60" s="86" t="s">
        <v>124</v>
      </c>
      <c r="C60" s="87" t="s">
        <v>153</v>
      </c>
      <c r="D60" s="88">
        <v>330</v>
      </c>
      <c r="E60" s="65"/>
      <c r="F60" s="64">
        <v>0</v>
      </c>
      <c r="G60" s="66"/>
      <c r="H60" s="66">
        <v>16</v>
      </c>
      <c r="I60" s="66"/>
      <c r="J60" s="66">
        <f t="shared" ref="J60:J62" si="2">H60/2</f>
        <v>8</v>
      </c>
      <c r="K60" s="66">
        <v>0</v>
      </c>
      <c r="N60" s="89"/>
    </row>
    <row r="61" spans="1:14" ht="18.75" customHeight="1">
      <c r="A61" s="62">
        <v>13</v>
      </c>
      <c r="B61" s="86" t="s">
        <v>125</v>
      </c>
      <c r="C61" s="87" t="s">
        <v>154</v>
      </c>
      <c r="D61" s="88">
        <v>2400</v>
      </c>
      <c r="E61" s="65"/>
      <c r="F61" s="64">
        <v>0</v>
      </c>
      <c r="G61" s="66"/>
      <c r="H61" s="66">
        <v>16</v>
      </c>
      <c r="I61" s="66"/>
      <c r="J61" s="66">
        <f t="shared" si="2"/>
        <v>8</v>
      </c>
      <c r="K61" s="66">
        <v>0</v>
      </c>
      <c r="N61" s="89"/>
    </row>
    <row r="62" spans="1:14" ht="18.75" customHeight="1">
      <c r="A62" s="62">
        <v>14</v>
      </c>
      <c r="B62" s="86" t="s">
        <v>126</v>
      </c>
      <c r="C62" s="87" t="s">
        <v>155</v>
      </c>
      <c r="D62" s="94">
        <v>200</v>
      </c>
      <c r="E62" s="65"/>
      <c r="F62" s="64">
        <v>0</v>
      </c>
      <c r="G62" s="66"/>
      <c r="H62" s="66">
        <v>16</v>
      </c>
      <c r="I62" s="66"/>
      <c r="J62" s="66">
        <f t="shared" si="2"/>
        <v>8</v>
      </c>
      <c r="K62" s="66">
        <v>0</v>
      </c>
      <c r="N62" s="89"/>
    </row>
    <row r="63" spans="1:14" ht="23.25" customHeight="1">
      <c r="A63" s="161" t="s">
        <v>31</v>
      </c>
      <c r="B63" s="162"/>
      <c r="C63" s="83" t="s">
        <v>22</v>
      </c>
      <c r="D63" s="90">
        <f>SUM(D49:D62)</f>
        <v>39870</v>
      </c>
      <c r="E63" s="91"/>
      <c r="F63" s="90">
        <f>SUM(F49:F62)</f>
        <v>0</v>
      </c>
      <c r="G63" s="91"/>
      <c r="H63" s="90">
        <f>SUM(H49:H62)</f>
        <v>224</v>
      </c>
      <c r="I63" s="91"/>
      <c r="J63" s="90">
        <f>SUM(J49:J62)</f>
        <v>112</v>
      </c>
      <c r="K63" s="90">
        <f>SUM(K49:K62)</f>
        <v>0</v>
      </c>
    </row>
    <row r="64" spans="1:14" ht="23.25" customHeight="1">
      <c r="A64" s="92" t="s">
        <v>88</v>
      </c>
      <c r="B64" s="84" t="s">
        <v>47</v>
      </c>
      <c r="C64" s="77"/>
      <c r="D64" s="80"/>
      <c r="E64" s="81"/>
      <c r="F64" s="80"/>
      <c r="G64" s="81"/>
      <c r="H64" s="81"/>
      <c r="I64" s="81"/>
      <c r="J64" s="81"/>
      <c r="K64" s="85"/>
    </row>
    <row r="65" spans="1:14" ht="24.75" customHeight="1">
      <c r="A65" s="62">
        <v>1</v>
      </c>
      <c r="B65" s="86" t="s">
        <v>127</v>
      </c>
      <c r="C65" s="87" t="s">
        <v>158</v>
      </c>
      <c r="D65" s="88">
        <v>1800</v>
      </c>
      <c r="E65" s="65"/>
      <c r="F65" s="64">
        <v>0</v>
      </c>
      <c r="G65" s="66"/>
      <c r="H65" s="66">
        <v>16</v>
      </c>
      <c r="I65" s="66"/>
      <c r="J65" s="66">
        <f>H65/2</f>
        <v>8</v>
      </c>
      <c r="K65" s="66">
        <v>0</v>
      </c>
      <c r="N65" s="89"/>
    </row>
    <row r="66" spans="1:14" ht="24.75" customHeight="1">
      <c r="A66" s="62">
        <v>2</v>
      </c>
      <c r="B66" s="86" t="s">
        <v>128</v>
      </c>
      <c r="C66" s="87" t="s">
        <v>159</v>
      </c>
      <c r="D66" s="88">
        <v>3200</v>
      </c>
      <c r="E66" s="65"/>
      <c r="F66" s="64">
        <v>0</v>
      </c>
      <c r="G66" s="66"/>
      <c r="H66" s="66">
        <v>16</v>
      </c>
      <c r="I66" s="66"/>
      <c r="J66" s="66">
        <f t="shared" ref="J66:J67" si="3">H66/2</f>
        <v>8</v>
      </c>
      <c r="K66" s="66">
        <v>0</v>
      </c>
      <c r="N66" s="89"/>
    </row>
    <row r="67" spans="1:14" ht="24.75" customHeight="1">
      <c r="A67" s="62">
        <v>3</v>
      </c>
      <c r="B67" s="86" t="s">
        <v>129</v>
      </c>
      <c r="C67" s="87" t="s">
        <v>160</v>
      </c>
      <c r="D67" s="88">
        <v>440</v>
      </c>
      <c r="E67" s="65"/>
      <c r="F67" s="64">
        <v>0</v>
      </c>
      <c r="G67" s="66"/>
      <c r="H67" s="66">
        <v>16</v>
      </c>
      <c r="I67" s="66"/>
      <c r="J67" s="66">
        <f t="shared" si="3"/>
        <v>8</v>
      </c>
      <c r="K67" s="66">
        <v>0</v>
      </c>
      <c r="N67" s="89"/>
    </row>
    <row r="68" spans="1:14" ht="24.75" customHeight="1">
      <c r="A68" s="62">
        <v>4</v>
      </c>
      <c r="B68" s="86" t="s">
        <v>161</v>
      </c>
      <c r="C68" s="87" t="s">
        <v>162</v>
      </c>
      <c r="D68" s="88">
        <v>460</v>
      </c>
      <c r="E68" s="65"/>
      <c r="F68" s="64">
        <v>0</v>
      </c>
      <c r="G68" s="66"/>
      <c r="H68" s="66">
        <v>16</v>
      </c>
      <c r="I68" s="66"/>
      <c r="J68" s="66">
        <f>H68/2</f>
        <v>8</v>
      </c>
      <c r="K68" s="66">
        <v>0</v>
      </c>
      <c r="N68" s="89"/>
    </row>
    <row r="69" spans="1:14" ht="24.75" customHeight="1">
      <c r="A69" s="62">
        <v>5</v>
      </c>
      <c r="B69" s="86" t="s">
        <v>130</v>
      </c>
      <c r="C69" s="87" t="s">
        <v>163</v>
      </c>
      <c r="D69" s="88">
        <v>880</v>
      </c>
      <c r="E69" s="65"/>
      <c r="F69" s="64">
        <v>0</v>
      </c>
      <c r="G69" s="66"/>
      <c r="H69" s="66">
        <v>16</v>
      </c>
      <c r="I69" s="66"/>
      <c r="J69" s="66">
        <f t="shared" ref="J69" si="4">H69/2</f>
        <v>8</v>
      </c>
      <c r="K69" s="66">
        <v>0</v>
      </c>
      <c r="N69" s="89"/>
    </row>
    <row r="70" spans="1:14" ht="24.75" customHeight="1">
      <c r="A70" s="62">
        <v>6</v>
      </c>
      <c r="B70" s="86" t="s">
        <v>131</v>
      </c>
      <c r="C70" s="87" t="s">
        <v>164</v>
      </c>
      <c r="D70" s="88">
        <v>1600</v>
      </c>
      <c r="E70" s="65"/>
      <c r="F70" s="64">
        <v>0</v>
      </c>
      <c r="G70" s="66"/>
      <c r="H70" s="66">
        <v>16</v>
      </c>
      <c r="I70" s="66"/>
      <c r="J70" s="66">
        <f>H70/2</f>
        <v>8</v>
      </c>
      <c r="K70" s="66">
        <v>0</v>
      </c>
      <c r="N70" s="89"/>
    </row>
    <row r="71" spans="1:14" ht="24.75" customHeight="1">
      <c r="A71" s="62">
        <v>7</v>
      </c>
      <c r="B71" s="86" t="s">
        <v>132</v>
      </c>
      <c r="C71" s="87" t="s">
        <v>165</v>
      </c>
      <c r="D71" s="88">
        <v>17000</v>
      </c>
      <c r="E71" s="65"/>
      <c r="F71" s="64">
        <v>0</v>
      </c>
      <c r="G71" s="66"/>
      <c r="H71" s="66">
        <v>16</v>
      </c>
      <c r="I71" s="66"/>
      <c r="J71" s="66">
        <f t="shared" ref="J71" si="5">H71/2</f>
        <v>8</v>
      </c>
      <c r="K71" s="66">
        <v>0</v>
      </c>
      <c r="N71" s="89"/>
    </row>
    <row r="72" spans="1:14" ht="23.25" customHeight="1">
      <c r="A72" s="161" t="s">
        <v>31</v>
      </c>
      <c r="B72" s="162"/>
      <c r="C72" s="83" t="s">
        <v>22</v>
      </c>
      <c r="D72" s="90">
        <f>SUM(D65:D71)</f>
        <v>25380</v>
      </c>
      <c r="E72" s="91"/>
      <c r="F72" s="90">
        <f>SUM(F65:F71)</f>
        <v>0</v>
      </c>
      <c r="G72" s="91"/>
      <c r="H72" s="90">
        <f>SUM(H65:H71)</f>
        <v>112</v>
      </c>
      <c r="I72" s="91"/>
      <c r="J72" s="90">
        <f>SUM(J65:J71)</f>
        <v>56</v>
      </c>
      <c r="K72" s="90">
        <f>SUM(K65:K71)</f>
        <v>0</v>
      </c>
    </row>
    <row r="73" spans="1:14" ht="19.5" customHeight="1">
      <c r="A73" s="172" t="s">
        <v>89</v>
      </c>
      <c r="B73" s="173"/>
      <c r="C73" s="95"/>
      <c r="D73" s="60">
        <f>D72+D63</f>
        <v>65250</v>
      </c>
      <c r="E73" s="61"/>
      <c r="F73" s="60">
        <f>F72+F63</f>
        <v>0</v>
      </c>
      <c r="G73" s="61"/>
      <c r="H73" s="60">
        <f>H72+H63</f>
        <v>336</v>
      </c>
      <c r="I73" s="61"/>
      <c r="J73" s="60">
        <f>J72+J63</f>
        <v>168</v>
      </c>
      <c r="K73" s="60">
        <f>K72+K63</f>
        <v>0</v>
      </c>
    </row>
    <row r="74" spans="1:14" ht="15.75" customHeight="1">
      <c r="A74" s="83">
        <v>4</v>
      </c>
      <c r="B74" s="84" t="s">
        <v>37</v>
      </c>
      <c r="C74" s="77"/>
      <c r="D74" s="80"/>
      <c r="E74" s="81"/>
      <c r="F74" s="80"/>
      <c r="G74" s="81"/>
      <c r="H74" s="81"/>
      <c r="I74" s="81"/>
      <c r="J74" s="81"/>
      <c r="K74" s="85"/>
    </row>
    <row r="75" spans="1:14" ht="20.25" customHeight="1">
      <c r="A75" s="62">
        <v>1</v>
      </c>
      <c r="B75" s="96" t="s">
        <v>48</v>
      </c>
      <c r="C75" s="97" t="s">
        <v>49</v>
      </c>
      <c r="D75" s="98"/>
      <c r="E75" s="64"/>
      <c r="F75" s="99"/>
      <c r="G75" s="65"/>
      <c r="H75" s="66">
        <v>80</v>
      </c>
      <c r="I75" s="66"/>
      <c r="J75" s="66">
        <v>80</v>
      </c>
      <c r="K75" s="66">
        <v>80</v>
      </c>
    </row>
    <row r="76" spans="1:14" ht="18.75" customHeight="1">
      <c r="A76" s="161" t="s">
        <v>31</v>
      </c>
      <c r="B76" s="162"/>
      <c r="C76" s="83" t="s">
        <v>22</v>
      </c>
      <c r="D76" s="90">
        <f>SUM(D75:D75)</f>
        <v>0</v>
      </c>
      <c r="E76" s="91"/>
      <c r="F76" s="90">
        <f>SUM(F75:F75)</f>
        <v>0</v>
      </c>
      <c r="G76" s="91"/>
      <c r="H76" s="90">
        <f>SUM(H75:H75)</f>
        <v>80</v>
      </c>
      <c r="I76" s="91"/>
      <c r="J76" s="90">
        <f>SUM(J75:J75)</f>
        <v>80</v>
      </c>
      <c r="K76" s="90">
        <f>SUM(K75:K75)</f>
        <v>80</v>
      </c>
    </row>
    <row r="77" spans="1:14" ht="27" customHeight="1">
      <c r="A77" s="83">
        <v>5</v>
      </c>
      <c r="B77" s="84" t="s">
        <v>34</v>
      </c>
      <c r="C77" s="77"/>
      <c r="D77" s="80"/>
      <c r="E77" s="81"/>
      <c r="F77" s="80"/>
      <c r="G77" s="81"/>
      <c r="H77" s="81"/>
      <c r="I77" s="81"/>
      <c r="J77" s="81"/>
      <c r="K77" s="85"/>
    </row>
    <row r="78" spans="1:14" s="101" customFormat="1" ht="102.75" customHeight="1">
      <c r="A78" s="62">
        <v>1</v>
      </c>
      <c r="B78" s="100" t="s">
        <v>50</v>
      </c>
      <c r="C78" s="97" t="s">
        <v>26</v>
      </c>
      <c r="D78" s="64">
        <v>129476</v>
      </c>
      <c r="E78" s="65"/>
      <c r="F78" s="64">
        <v>98195</v>
      </c>
      <c r="G78" s="66"/>
      <c r="H78" s="66">
        <v>30.7</v>
      </c>
      <c r="I78" s="66"/>
      <c r="J78" s="66">
        <v>3.87</v>
      </c>
      <c r="K78" s="66">
        <v>0.45</v>
      </c>
    </row>
    <row r="79" spans="1:14" s="101" customFormat="1" ht="72.75" customHeight="1">
      <c r="A79" s="62">
        <f t="shared" ref="A79:A142" si="6">A78+1</f>
        <v>2</v>
      </c>
      <c r="B79" s="100" t="s">
        <v>97</v>
      </c>
      <c r="C79" s="97" t="s">
        <v>26</v>
      </c>
      <c r="D79" s="64">
        <v>638447</v>
      </c>
      <c r="E79" s="65"/>
      <c r="F79" s="64">
        <v>531711</v>
      </c>
      <c r="G79" s="66"/>
      <c r="H79" s="66">
        <v>101</v>
      </c>
      <c r="I79" s="66"/>
      <c r="J79" s="66">
        <v>44</v>
      </c>
      <c r="K79" s="66">
        <v>0</v>
      </c>
    </row>
    <row r="80" spans="1:14" s="101" customFormat="1" ht="91.5" customHeight="1">
      <c r="A80" s="62">
        <f t="shared" si="6"/>
        <v>3</v>
      </c>
      <c r="B80" s="100" t="s">
        <v>98</v>
      </c>
      <c r="C80" s="97" t="s">
        <v>26</v>
      </c>
      <c r="D80" s="64">
        <v>44585</v>
      </c>
      <c r="E80" s="65"/>
      <c r="F80" s="64">
        <v>30226</v>
      </c>
      <c r="G80" s="66"/>
      <c r="H80" s="66">
        <v>72</v>
      </c>
      <c r="I80" s="66"/>
      <c r="J80" s="66">
        <v>4</v>
      </c>
      <c r="K80" s="66">
        <v>0</v>
      </c>
    </row>
    <row r="81" spans="1:11" s="101" customFormat="1" ht="91.5" customHeight="1">
      <c r="A81" s="62">
        <f t="shared" si="6"/>
        <v>4</v>
      </c>
      <c r="B81" s="100" t="s">
        <v>99</v>
      </c>
      <c r="C81" s="97" t="s">
        <v>26</v>
      </c>
      <c r="D81" s="64">
        <v>88726</v>
      </c>
      <c r="E81" s="65"/>
      <c r="F81" s="64">
        <v>64277</v>
      </c>
      <c r="G81" s="66"/>
      <c r="H81" s="66">
        <v>21</v>
      </c>
      <c r="I81" s="66"/>
      <c r="J81" s="66">
        <v>4</v>
      </c>
      <c r="K81" s="66">
        <v>0</v>
      </c>
    </row>
    <row r="82" spans="1:11" s="101" customFormat="1" ht="91.5" customHeight="1">
      <c r="A82" s="62">
        <f t="shared" si="6"/>
        <v>5</v>
      </c>
      <c r="B82" s="100" t="s">
        <v>101</v>
      </c>
      <c r="C82" s="97" t="s">
        <v>111</v>
      </c>
      <c r="D82" s="64">
        <v>154154</v>
      </c>
      <c r="E82" s="65"/>
      <c r="F82" s="64">
        <v>118190</v>
      </c>
      <c r="G82" s="66"/>
      <c r="H82" s="66">
        <v>35</v>
      </c>
      <c r="I82" s="66"/>
      <c r="J82" s="66">
        <v>4</v>
      </c>
      <c r="K82" s="66">
        <v>0</v>
      </c>
    </row>
    <row r="83" spans="1:11" s="101" customFormat="1" ht="91.5" customHeight="1">
      <c r="A83" s="62">
        <f t="shared" si="6"/>
        <v>6</v>
      </c>
      <c r="B83" s="100" t="s">
        <v>102</v>
      </c>
      <c r="C83" s="97" t="s">
        <v>111</v>
      </c>
      <c r="D83" s="64">
        <v>66177</v>
      </c>
      <c r="E83" s="65"/>
      <c r="F83" s="64">
        <v>45339</v>
      </c>
      <c r="G83" s="66"/>
      <c r="H83" s="66">
        <v>21</v>
      </c>
      <c r="I83" s="66"/>
      <c r="J83" s="66">
        <v>14</v>
      </c>
      <c r="K83" s="66">
        <v>0</v>
      </c>
    </row>
    <row r="84" spans="1:11" s="101" customFormat="1" ht="71.25" customHeight="1">
      <c r="A84" s="62">
        <f t="shared" si="6"/>
        <v>7</v>
      </c>
      <c r="B84" s="100" t="s">
        <v>218</v>
      </c>
      <c r="C84" s="97" t="s">
        <v>26</v>
      </c>
      <c r="D84" s="64">
        <v>72503</v>
      </c>
      <c r="E84" s="65"/>
      <c r="F84" s="64">
        <v>50523</v>
      </c>
      <c r="G84" s="66"/>
      <c r="H84" s="66">
        <v>22.38</v>
      </c>
      <c r="I84" s="66"/>
      <c r="J84" s="66">
        <v>4</v>
      </c>
      <c r="K84" s="66">
        <v>0</v>
      </c>
    </row>
    <row r="85" spans="1:11" s="101" customFormat="1" ht="64.5" customHeight="1">
      <c r="A85" s="62">
        <f t="shared" si="6"/>
        <v>8</v>
      </c>
      <c r="B85" s="100" t="s">
        <v>169</v>
      </c>
      <c r="C85" s="97" t="s">
        <v>26</v>
      </c>
      <c r="D85" s="64">
        <v>72503</v>
      </c>
      <c r="E85" s="65"/>
      <c r="F85" s="64">
        <v>50523</v>
      </c>
      <c r="G85" s="66"/>
      <c r="H85" s="66">
        <v>22.38</v>
      </c>
      <c r="I85" s="66"/>
      <c r="J85" s="66">
        <v>4</v>
      </c>
      <c r="K85" s="66">
        <v>0</v>
      </c>
    </row>
    <row r="86" spans="1:11" s="101" customFormat="1" ht="69" customHeight="1">
      <c r="A86" s="62">
        <f t="shared" si="6"/>
        <v>9</v>
      </c>
      <c r="B86" s="100" t="s">
        <v>171</v>
      </c>
      <c r="C86" s="97" t="s">
        <v>111</v>
      </c>
      <c r="D86" s="64">
        <v>177453</v>
      </c>
      <c r="E86" s="65"/>
      <c r="F86" s="64">
        <v>128555</v>
      </c>
      <c r="G86" s="66"/>
      <c r="H86" s="66">
        <v>53.38</v>
      </c>
      <c r="I86" s="66"/>
      <c r="J86" s="66">
        <v>4</v>
      </c>
      <c r="K86" s="66">
        <v>0</v>
      </c>
    </row>
    <row r="87" spans="1:11" s="101" customFormat="1" ht="104.25" customHeight="1">
      <c r="A87" s="62">
        <f t="shared" si="6"/>
        <v>10</v>
      </c>
      <c r="B87" s="100" t="s">
        <v>175</v>
      </c>
      <c r="C87" s="97" t="s">
        <v>111</v>
      </c>
      <c r="D87" s="64">
        <v>100000</v>
      </c>
      <c r="E87" s="65"/>
      <c r="F87" s="64">
        <v>50000</v>
      </c>
      <c r="G87" s="66"/>
      <c r="H87" s="66">
        <v>8</v>
      </c>
      <c r="I87" s="66"/>
      <c r="J87" s="66">
        <v>4</v>
      </c>
      <c r="K87" s="66">
        <v>0</v>
      </c>
    </row>
    <row r="88" spans="1:11" s="101" customFormat="1" ht="108" customHeight="1">
      <c r="A88" s="62">
        <f t="shared" si="6"/>
        <v>11</v>
      </c>
      <c r="B88" s="100" t="s">
        <v>176</v>
      </c>
      <c r="C88" s="97" t="s">
        <v>111</v>
      </c>
      <c r="D88" s="64">
        <v>70739</v>
      </c>
      <c r="E88" s="65"/>
      <c r="F88" s="64">
        <v>48900</v>
      </c>
      <c r="G88" s="66"/>
      <c r="H88" s="66">
        <v>8</v>
      </c>
      <c r="I88" s="66"/>
      <c r="J88" s="66">
        <v>4</v>
      </c>
      <c r="K88" s="66">
        <v>0</v>
      </c>
    </row>
    <row r="89" spans="1:11" s="101" customFormat="1" ht="103.5" customHeight="1">
      <c r="A89" s="62">
        <f t="shared" si="6"/>
        <v>12</v>
      </c>
      <c r="B89" s="100" t="s">
        <v>179</v>
      </c>
      <c r="C89" s="97" t="s">
        <v>111</v>
      </c>
      <c r="D89" s="64">
        <v>100000</v>
      </c>
      <c r="E89" s="65"/>
      <c r="F89" s="64">
        <v>50000</v>
      </c>
      <c r="G89" s="66"/>
      <c r="H89" s="66">
        <v>8</v>
      </c>
      <c r="I89" s="66"/>
      <c r="J89" s="66">
        <v>4</v>
      </c>
      <c r="K89" s="66">
        <v>0</v>
      </c>
    </row>
    <row r="90" spans="1:11" s="101" customFormat="1" ht="81.75" customHeight="1">
      <c r="A90" s="62">
        <f t="shared" si="6"/>
        <v>13</v>
      </c>
      <c r="B90" s="100" t="s">
        <v>181</v>
      </c>
      <c r="C90" s="97" t="s">
        <v>111</v>
      </c>
      <c r="D90" s="64">
        <v>152448</v>
      </c>
      <c r="E90" s="65"/>
      <c r="F90" s="64">
        <v>117148</v>
      </c>
      <c r="G90" s="66"/>
      <c r="H90" s="66">
        <v>33.659999999999997</v>
      </c>
      <c r="I90" s="66"/>
      <c r="J90" s="66">
        <v>4</v>
      </c>
      <c r="K90" s="66">
        <v>0</v>
      </c>
    </row>
    <row r="91" spans="1:11" s="101" customFormat="1" ht="96" customHeight="1">
      <c r="A91" s="62">
        <f t="shared" si="6"/>
        <v>14</v>
      </c>
      <c r="B91" s="100" t="s">
        <v>187</v>
      </c>
      <c r="C91" s="97" t="s">
        <v>111</v>
      </c>
      <c r="D91" s="64">
        <v>44585</v>
      </c>
      <c r="E91" s="65"/>
      <c r="F91" s="64">
        <v>30226</v>
      </c>
      <c r="G91" s="66"/>
      <c r="H91" s="66">
        <v>28.08</v>
      </c>
      <c r="I91" s="66"/>
      <c r="J91" s="66">
        <v>4</v>
      </c>
      <c r="K91" s="66">
        <v>0</v>
      </c>
    </row>
    <row r="92" spans="1:11" s="101" customFormat="1" ht="93.75" customHeight="1">
      <c r="A92" s="62">
        <f t="shared" si="6"/>
        <v>15</v>
      </c>
      <c r="B92" s="100" t="s">
        <v>191</v>
      </c>
      <c r="C92" s="97" t="s">
        <v>111</v>
      </c>
      <c r="D92" s="64">
        <v>88726</v>
      </c>
      <c r="E92" s="65"/>
      <c r="F92" s="64">
        <v>64277</v>
      </c>
      <c r="G92" s="66"/>
      <c r="H92" s="66">
        <v>26.69</v>
      </c>
      <c r="I92" s="66"/>
      <c r="J92" s="66">
        <v>4</v>
      </c>
      <c r="K92" s="66">
        <v>0</v>
      </c>
    </row>
    <row r="93" spans="1:11" s="101" customFormat="1" ht="91.5" customHeight="1">
      <c r="A93" s="62">
        <f t="shared" si="6"/>
        <v>16</v>
      </c>
      <c r="B93" s="100" t="s">
        <v>192</v>
      </c>
      <c r="C93" s="97" t="s">
        <v>111</v>
      </c>
      <c r="D93" s="64">
        <v>88726</v>
      </c>
      <c r="E93" s="65"/>
      <c r="F93" s="64">
        <v>64277</v>
      </c>
      <c r="G93" s="66"/>
      <c r="H93" s="66">
        <v>26.69</v>
      </c>
      <c r="I93" s="66"/>
      <c r="J93" s="66">
        <v>4</v>
      </c>
      <c r="K93" s="66">
        <v>0</v>
      </c>
    </row>
    <row r="94" spans="1:11" s="101" customFormat="1" ht="74.25" customHeight="1">
      <c r="A94" s="192">
        <f t="shared" si="6"/>
        <v>17</v>
      </c>
      <c r="B94" s="100" t="s">
        <v>100</v>
      </c>
      <c r="C94" s="97" t="s">
        <v>111</v>
      </c>
      <c r="D94" s="64">
        <v>16842</v>
      </c>
      <c r="E94" s="65"/>
      <c r="F94" s="64">
        <v>9410</v>
      </c>
      <c r="G94" s="66"/>
      <c r="H94" s="66">
        <v>8</v>
      </c>
      <c r="I94" s="66"/>
      <c r="J94" s="66">
        <v>4</v>
      </c>
      <c r="K94" s="66">
        <v>0</v>
      </c>
    </row>
    <row r="95" spans="1:11" s="101" customFormat="1" ht="79.5" customHeight="1">
      <c r="A95" s="192">
        <f t="shared" si="6"/>
        <v>18</v>
      </c>
      <c r="B95" s="100" t="s">
        <v>103</v>
      </c>
      <c r="C95" s="97" t="s">
        <v>111</v>
      </c>
      <c r="D95" s="64">
        <v>16842</v>
      </c>
      <c r="E95" s="65"/>
      <c r="F95" s="64">
        <v>9410</v>
      </c>
      <c r="G95" s="66"/>
      <c r="H95" s="66">
        <v>8</v>
      </c>
      <c r="I95" s="66"/>
      <c r="J95" s="66">
        <v>4</v>
      </c>
      <c r="K95" s="66">
        <v>0</v>
      </c>
    </row>
    <row r="96" spans="1:11" s="101" customFormat="1" ht="87" customHeight="1">
      <c r="A96" s="192">
        <f t="shared" si="6"/>
        <v>19</v>
      </c>
      <c r="B96" s="100" t="s">
        <v>104</v>
      </c>
      <c r="C96" s="97" t="s">
        <v>111</v>
      </c>
      <c r="D96" s="64">
        <v>10630</v>
      </c>
      <c r="E96" s="65"/>
      <c r="F96" s="64">
        <v>4786</v>
      </c>
      <c r="G96" s="66"/>
      <c r="H96" s="66">
        <v>8</v>
      </c>
      <c r="I96" s="66"/>
      <c r="J96" s="66">
        <v>4</v>
      </c>
      <c r="K96" s="66">
        <v>0</v>
      </c>
    </row>
    <row r="97" spans="1:11" s="101" customFormat="1" ht="93.75" customHeight="1">
      <c r="A97" s="192">
        <f t="shared" si="6"/>
        <v>20</v>
      </c>
      <c r="B97" s="100" t="s">
        <v>105</v>
      </c>
      <c r="C97" s="97" t="s">
        <v>111</v>
      </c>
      <c r="D97" s="64">
        <v>16842</v>
      </c>
      <c r="E97" s="65"/>
      <c r="F97" s="64">
        <v>9410</v>
      </c>
      <c r="G97" s="66"/>
      <c r="H97" s="66">
        <v>8</v>
      </c>
      <c r="I97" s="66"/>
      <c r="J97" s="66">
        <v>4</v>
      </c>
      <c r="K97" s="66">
        <v>0</v>
      </c>
    </row>
    <row r="98" spans="1:11" s="101" customFormat="1" ht="69" customHeight="1">
      <c r="A98" s="192">
        <f t="shared" si="6"/>
        <v>21</v>
      </c>
      <c r="B98" s="100" t="s">
        <v>106</v>
      </c>
      <c r="C98" s="97" t="s">
        <v>111</v>
      </c>
      <c r="D98" s="64">
        <v>16842</v>
      </c>
      <c r="E98" s="65"/>
      <c r="F98" s="64">
        <v>9410</v>
      </c>
      <c r="G98" s="66"/>
      <c r="H98" s="66">
        <v>8</v>
      </c>
      <c r="I98" s="66"/>
      <c r="J98" s="66">
        <v>4</v>
      </c>
      <c r="K98" s="66">
        <v>0</v>
      </c>
    </row>
    <row r="99" spans="1:11" s="101" customFormat="1" ht="66" customHeight="1">
      <c r="A99" s="192">
        <f t="shared" si="6"/>
        <v>22</v>
      </c>
      <c r="B99" s="100" t="s">
        <v>107</v>
      </c>
      <c r="C99" s="97" t="s">
        <v>111</v>
      </c>
      <c r="D99" s="64">
        <v>16842</v>
      </c>
      <c r="E99" s="65"/>
      <c r="F99" s="64">
        <v>9410</v>
      </c>
      <c r="G99" s="66"/>
      <c r="H99" s="66">
        <v>8</v>
      </c>
      <c r="I99" s="66"/>
      <c r="J99" s="66">
        <v>4</v>
      </c>
      <c r="K99" s="66">
        <v>0</v>
      </c>
    </row>
    <row r="100" spans="1:11" s="101" customFormat="1" ht="66" customHeight="1">
      <c r="A100" s="192">
        <f t="shared" si="6"/>
        <v>23</v>
      </c>
      <c r="B100" s="100" t="s">
        <v>108</v>
      </c>
      <c r="C100" s="97" t="s">
        <v>109</v>
      </c>
      <c r="D100" s="64">
        <v>16842</v>
      </c>
      <c r="E100" s="65"/>
      <c r="F100" s="64">
        <v>9410</v>
      </c>
      <c r="G100" s="66"/>
      <c r="H100" s="66">
        <v>8</v>
      </c>
      <c r="I100" s="66"/>
      <c r="J100" s="66">
        <v>4</v>
      </c>
      <c r="K100" s="66">
        <v>0</v>
      </c>
    </row>
    <row r="101" spans="1:11" s="101" customFormat="1" ht="66" customHeight="1">
      <c r="A101" s="192">
        <f t="shared" si="6"/>
        <v>24</v>
      </c>
      <c r="B101" s="100" t="s">
        <v>110</v>
      </c>
      <c r="C101" s="97" t="s">
        <v>111</v>
      </c>
      <c r="D101" s="64">
        <v>16842</v>
      </c>
      <c r="E101" s="65"/>
      <c r="F101" s="64">
        <v>9410</v>
      </c>
      <c r="G101" s="66"/>
      <c r="H101" s="66">
        <v>8</v>
      </c>
      <c r="I101" s="66"/>
      <c r="J101" s="66">
        <v>4</v>
      </c>
      <c r="K101" s="66">
        <v>0</v>
      </c>
    </row>
    <row r="102" spans="1:11" s="101" customFormat="1" ht="91.5" customHeight="1">
      <c r="A102" s="192">
        <f t="shared" si="6"/>
        <v>25</v>
      </c>
      <c r="B102" s="100" t="s">
        <v>168</v>
      </c>
      <c r="C102" s="97" t="s">
        <v>26</v>
      </c>
      <c r="D102" s="64">
        <v>16842</v>
      </c>
      <c r="E102" s="65"/>
      <c r="F102" s="64">
        <v>9410</v>
      </c>
      <c r="G102" s="66"/>
      <c r="H102" s="66">
        <v>8</v>
      </c>
      <c r="I102" s="66"/>
      <c r="J102" s="66">
        <v>4</v>
      </c>
      <c r="K102" s="66">
        <v>0</v>
      </c>
    </row>
    <row r="103" spans="1:11" s="101" customFormat="1" ht="64.5" customHeight="1">
      <c r="A103" s="192">
        <f t="shared" si="6"/>
        <v>26</v>
      </c>
      <c r="B103" s="100" t="s">
        <v>170</v>
      </c>
      <c r="C103" s="97" t="s">
        <v>26</v>
      </c>
      <c r="D103" s="64">
        <v>16842</v>
      </c>
      <c r="E103" s="65"/>
      <c r="F103" s="64">
        <v>9410</v>
      </c>
      <c r="G103" s="66"/>
      <c r="H103" s="66">
        <v>8</v>
      </c>
      <c r="I103" s="66"/>
      <c r="J103" s="66">
        <v>4</v>
      </c>
      <c r="K103" s="66">
        <v>0</v>
      </c>
    </row>
    <row r="104" spans="1:11" s="101" customFormat="1" ht="80.25" customHeight="1">
      <c r="A104" s="192">
        <f t="shared" si="6"/>
        <v>27</v>
      </c>
      <c r="B104" s="100" t="s">
        <v>172</v>
      </c>
      <c r="C104" s="97" t="s">
        <v>111</v>
      </c>
      <c r="D104" s="64">
        <v>16842</v>
      </c>
      <c r="E104" s="65"/>
      <c r="F104" s="64">
        <v>9410</v>
      </c>
      <c r="G104" s="66"/>
      <c r="H104" s="66">
        <v>8</v>
      </c>
      <c r="I104" s="66"/>
      <c r="J104" s="66">
        <v>4</v>
      </c>
      <c r="K104" s="66">
        <v>0</v>
      </c>
    </row>
    <row r="105" spans="1:11" s="101" customFormat="1" ht="69" customHeight="1">
      <c r="A105" s="192">
        <f t="shared" si="6"/>
        <v>28</v>
      </c>
      <c r="B105" s="100" t="s">
        <v>173</v>
      </c>
      <c r="C105" s="97" t="s">
        <v>111</v>
      </c>
      <c r="D105" s="64">
        <v>16842</v>
      </c>
      <c r="E105" s="65"/>
      <c r="F105" s="64">
        <v>9410</v>
      </c>
      <c r="G105" s="66"/>
      <c r="H105" s="66">
        <v>8</v>
      </c>
      <c r="I105" s="66"/>
      <c r="J105" s="66">
        <v>4</v>
      </c>
      <c r="K105" s="66">
        <v>0</v>
      </c>
    </row>
    <row r="106" spans="1:11" s="101" customFormat="1" ht="87.75" customHeight="1">
      <c r="A106" s="192">
        <f t="shared" si="6"/>
        <v>29</v>
      </c>
      <c r="B106" s="100" t="s">
        <v>174</v>
      </c>
      <c r="C106" s="97" t="s">
        <v>111</v>
      </c>
      <c r="D106" s="64">
        <v>16842</v>
      </c>
      <c r="E106" s="65"/>
      <c r="F106" s="64">
        <v>9410</v>
      </c>
      <c r="G106" s="66"/>
      <c r="H106" s="66">
        <v>8</v>
      </c>
      <c r="I106" s="66"/>
      <c r="J106" s="66">
        <v>4</v>
      </c>
      <c r="K106" s="66">
        <v>0</v>
      </c>
    </row>
    <row r="107" spans="1:11" s="101" customFormat="1" ht="99.75" customHeight="1">
      <c r="A107" s="192">
        <f t="shared" si="6"/>
        <v>30</v>
      </c>
      <c r="B107" s="100" t="s">
        <v>177</v>
      </c>
      <c r="C107" s="97" t="s">
        <v>111</v>
      </c>
      <c r="D107" s="64">
        <v>16842</v>
      </c>
      <c r="E107" s="65"/>
      <c r="F107" s="64">
        <v>9410</v>
      </c>
      <c r="G107" s="66"/>
      <c r="H107" s="66">
        <v>8</v>
      </c>
      <c r="I107" s="66"/>
      <c r="J107" s="66">
        <v>4</v>
      </c>
      <c r="K107" s="66">
        <v>0</v>
      </c>
    </row>
    <row r="108" spans="1:11" s="101" customFormat="1" ht="92.25" customHeight="1">
      <c r="A108" s="192">
        <f t="shared" si="6"/>
        <v>31</v>
      </c>
      <c r="B108" s="100" t="s">
        <v>178</v>
      </c>
      <c r="C108" s="97" t="s">
        <v>111</v>
      </c>
      <c r="D108" s="64">
        <v>16842</v>
      </c>
      <c r="E108" s="65"/>
      <c r="F108" s="64">
        <v>9410</v>
      </c>
      <c r="G108" s="66"/>
      <c r="H108" s="66">
        <v>8</v>
      </c>
      <c r="I108" s="66"/>
      <c r="J108" s="66">
        <v>4</v>
      </c>
      <c r="K108" s="66">
        <v>0</v>
      </c>
    </row>
    <row r="109" spans="1:11" s="101" customFormat="1" ht="86.25" customHeight="1">
      <c r="A109" s="192">
        <f t="shared" si="6"/>
        <v>32</v>
      </c>
      <c r="B109" s="100" t="s">
        <v>180</v>
      </c>
      <c r="C109" s="97" t="s">
        <v>111</v>
      </c>
      <c r="D109" s="64">
        <v>16842</v>
      </c>
      <c r="E109" s="65"/>
      <c r="F109" s="64">
        <v>9410</v>
      </c>
      <c r="G109" s="66"/>
      <c r="H109" s="66">
        <v>8</v>
      </c>
      <c r="I109" s="66"/>
      <c r="J109" s="66">
        <v>4</v>
      </c>
      <c r="K109" s="66">
        <v>0</v>
      </c>
    </row>
    <row r="110" spans="1:11" s="101" customFormat="1" ht="84.75" customHeight="1">
      <c r="A110" s="192">
        <f t="shared" si="6"/>
        <v>33</v>
      </c>
      <c r="B110" s="100" t="s">
        <v>182</v>
      </c>
      <c r="C110" s="97" t="s">
        <v>111</v>
      </c>
      <c r="D110" s="64">
        <v>16842</v>
      </c>
      <c r="E110" s="65"/>
      <c r="F110" s="64">
        <v>9410</v>
      </c>
      <c r="G110" s="66"/>
      <c r="H110" s="66">
        <v>8</v>
      </c>
      <c r="I110" s="66"/>
      <c r="J110" s="66">
        <v>4</v>
      </c>
      <c r="K110" s="66">
        <v>0</v>
      </c>
    </row>
    <row r="111" spans="1:11" s="101" customFormat="1" ht="93" customHeight="1">
      <c r="A111" s="192">
        <f t="shared" si="6"/>
        <v>34</v>
      </c>
      <c r="B111" s="100" t="s">
        <v>183</v>
      </c>
      <c r="C111" s="97" t="s">
        <v>111</v>
      </c>
      <c r="D111" s="64">
        <v>16842</v>
      </c>
      <c r="E111" s="65"/>
      <c r="F111" s="64">
        <v>9410</v>
      </c>
      <c r="G111" s="66"/>
      <c r="H111" s="66">
        <v>8</v>
      </c>
      <c r="I111" s="66"/>
      <c r="J111" s="66">
        <v>4</v>
      </c>
      <c r="K111" s="66">
        <v>0</v>
      </c>
    </row>
    <row r="112" spans="1:11" s="101" customFormat="1" ht="76.5" customHeight="1">
      <c r="A112" s="192">
        <f t="shared" si="6"/>
        <v>35</v>
      </c>
      <c r="B112" s="100" t="s">
        <v>184</v>
      </c>
      <c r="C112" s="97" t="s">
        <v>111</v>
      </c>
      <c r="D112" s="64">
        <v>16842</v>
      </c>
      <c r="E112" s="65"/>
      <c r="F112" s="64">
        <v>9410</v>
      </c>
      <c r="G112" s="66"/>
      <c r="H112" s="66">
        <v>8</v>
      </c>
      <c r="I112" s="66"/>
      <c r="J112" s="66">
        <v>4</v>
      </c>
      <c r="K112" s="66">
        <v>0</v>
      </c>
    </row>
    <row r="113" spans="1:11" s="101" customFormat="1" ht="80.25" customHeight="1">
      <c r="A113" s="192">
        <f t="shared" si="6"/>
        <v>36</v>
      </c>
      <c r="B113" s="100" t="s">
        <v>185</v>
      </c>
      <c r="C113" s="97" t="s">
        <v>111</v>
      </c>
      <c r="D113" s="64">
        <v>16842</v>
      </c>
      <c r="E113" s="65"/>
      <c r="F113" s="64">
        <v>9410</v>
      </c>
      <c r="G113" s="66"/>
      <c r="H113" s="66">
        <v>8</v>
      </c>
      <c r="I113" s="66"/>
      <c r="J113" s="66">
        <v>4</v>
      </c>
      <c r="K113" s="66">
        <v>0</v>
      </c>
    </row>
    <row r="114" spans="1:11" s="101" customFormat="1" ht="89.25" customHeight="1">
      <c r="A114" s="192">
        <f t="shared" si="6"/>
        <v>37</v>
      </c>
      <c r="B114" s="100" t="s">
        <v>186</v>
      </c>
      <c r="C114" s="97" t="s">
        <v>111</v>
      </c>
      <c r="D114" s="64">
        <v>16842</v>
      </c>
      <c r="E114" s="65"/>
      <c r="F114" s="64">
        <v>9410</v>
      </c>
      <c r="G114" s="66"/>
      <c r="H114" s="66">
        <v>8</v>
      </c>
      <c r="I114" s="66"/>
      <c r="J114" s="66">
        <v>4</v>
      </c>
      <c r="K114" s="66">
        <v>0</v>
      </c>
    </row>
    <row r="115" spans="1:11" s="101" customFormat="1" ht="90.75" customHeight="1">
      <c r="A115" s="192">
        <f t="shared" si="6"/>
        <v>38</v>
      </c>
      <c r="B115" s="100" t="s">
        <v>188</v>
      </c>
      <c r="C115" s="97" t="s">
        <v>111</v>
      </c>
      <c r="D115" s="64">
        <v>16842</v>
      </c>
      <c r="E115" s="65"/>
      <c r="F115" s="64">
        <v>9410</v>
      </c>
      <c r="G115" s="66"/>
      <c r="H115" s="66">
        <v>8</v>
      </c>
      <c r="I115" s="66"/>
      <c r="J115" s="66">
        <v>4</v>
      </c>
      <c r="K115" s="66">
        <v>0</v>
      </c>
    </row>
    <row r="116" spans="1:11" s="101" customFormat="1" ht="72.75" customHeight="1">
      <c r="A116" s="192">
        <f t="shared" si="6"/>
        <v>39</v>
      </c>
      <c r="B116" s="100" t="s">
        <v>189</v>
      </c>
      <c r="C116" s="97" t="s">
        <v>111</v>
      </c>
      <c r="D116" s="64">
        <v>16842</v>
      </c>
      <c r="E116" s="65"/>
      <c r="F116" s="64">
        <v>9410</v>
      </c>
      <c r="G116" s="66"/>
      <c r="H116" s="66">
        <v>8</v>
      </c>
      <c r="I116" s="66"/>
      <c r="J116" s="66">
        <v>4</v>
      </c>
      <c r="K116" s="66">
        <v>0</v>
      </c>
    </row>
    <row r="117" spans="1:11" s="101" customFormat="1" ht="99.75" customHeight="1">
      <c r="A117" s="192">
        <f t="shared" si="6"/>
        <v>40</v>
      </c>
      <c r="B117" s="100" t="s">
        <v>190</v>
      </c>
      <c r="C117" s="97" t="s">
        <v>111</v>
      </c>
      <c r="D117" s="64">
        <v>16842</v>
      </c>
      <c r="E117" s="65"/>
      <c r="F117" s="64">
        <v>9410</v>
      </c>
      <c r="G117" s="66"/>
      <c r="H117" s="66">
        <v>8</v>
      </c>
      <c r="I117" s="66"/>
      <c r="J117" s="66">
        <v>4</v>
      </c>
      <c r="K117" s="66">
        <v>0</v>
      </c>
    </row>
    <row r="118" spans="1:11" s="101" customFormat="1" ht="73.5" customHeight="1">
      <c r="A118" s="192">
        <f t="shared" si="6"/>
        <v>41</v>
      </c>
      <c r="B118" s="100" t="s">
        <v>219</v>
      </c>
      <c r="C118" s="97" t="s">
        <v>111</v>
      </c>
      <c r="D118" s="64">
        <v>16842</v>
      </c>
      <c r="E118" s="65"/>
      <c r="F118" s="64">
        <v>9410</v>
      </c>
      <c r="G118" s="66"/>
      <c r="H118" s="66">
        <v>8</v>
      </c>
      <c r="I118" s="66"/>
      <c r="J118" s="66">
        <v>4</v>
      </c>
      <c r="K118" s="66">
        <v>0</v>
      </c>
    </row>
    <row r="119" spans="1:11" s="101" customFormat="1" ht="93.75" customHeight="1">
      <c r="A119" s="192">
        <f t="shared" si="6"/>
        <v>42</v>
      </c>
      <c r="B119" s="100" t="s">
        <v>193</v>
      </c>
      <c r="C119" s="97" t="s">
        <v>111</v>
      </c>
      <c r="D119" s="64">
        <v>16842</v>
      </c>
      <c r="E119" s="65"/>
      <c r="F119" s="64">
        <v>9410</v>
      </c>
      <c r="G119" s="66"/>
      <c r="H119" s="66">
        <v>8</v>
      </c>
      <c r="I119" s="66"/>
      <c r="J119" s="66">
        <v>4</v>
      </c>
      <c r="K119" s="66">
        <v>0</v>
      </c>
    </row>
    <row r="120" spans="1:11" s="101" customFormat="1" ht="96" customHeight="1">
      <c r="A120" s="192">
        <f t="shared" si="6"/>
        <v>43</v>
      </c>
      <c r="B120" s="100" t="s">
        <v>194</v>
      </c>
      <c r="C120" s="97" t="s">
        <v>111</v>
      </c>
      <c r="D120" s="64">
        <v>16842</v>
      </c>
      <c r="E120" s="65"/>
      <c r="F120" s="64">
        <v>9410</v>
      </c>
      <c r="G120" s="66"/>
      <c r="H120" s="66">
        <v>8</v>
      </c>
      <c r="I120" s="66"/>
      <c r="J120" s="66">
        <v>4</v>
      </c>
      <c r="K120" s="66">
        <v>0</v>
      </c>
    </row>
    <row r="121" spans="1:11" s="101" customFormat="1" ht="96" customHeight="1">
      <c r="A121" s="192">
        <f t="shared" si="6"/>
        <v>44</v>
      </c>
      <c r="B121" s="100" t="s">
        <v>195</v>
      </c>
      <c r="C121" s="97" t="s">
        <v>111</v>
      </c>
      <c r="D121" s="64">
        <v>16842</v>
      </c>
      <c r="E121" s="65"/>
      <c r="F121" s="64">
        <v>9410</v>
      </c>
      <c r="G121" s="66"/>
      <c r="H121" s="66">
        <v>8</v>
      </c>
      <c r="I121" s="66"/>
      <c r="J121" s="66">
        <v>4</v>
      </c>
      <c r="K121" s="66">
        <v>0</v>
      </c>
    </row>
    <row r="122" spans="1:11" s="101" customFormat="1" ht="96" customHeight="1">
      <c r="A122" s="192">
        <f t="shared" si="6"/>
        <v>45</v>
      </c>
      <c r="B122" s="100" t="s">
        <v>196</v>
      </c>
      <c r="C122" s="97" t="s">
        <v>111</v>
      </c>
      <c r="D122" s="64">
        <v>16842</v>
      </c>
      <c r="E122" s="65"/>
      <c r="F122" s="64">
        <v>9410</v>
      </c>
      <c r="G122" s="66"/>
      <c r="H122" s="66">
        <v>8</v>
      </c>
      <c r="I122" s="66"/>
      <c r="J122" s="66">
        <v>4</v>
      </c>
      <c r="K122" s="66">
        <v>0</v>
      </c>
    </row>
    <row r="123" spans="1:11" s="101" customFormat="1" ht="96" customHeight="1">
      <c r="A123" s="192">
        <f t="shared" si="6"/>
        <v>46</v>
      </c>
      <c r="B123" s="100" t="s">
        <v>197</v>
      </c>
      <c r="C123" s="97" t="s">
        <v>111</v>
      </c>
      <c r="D123" s="64">
        <v>16842</v>
      </c>
      <c r="E123" s="65"/>
      <c r="F123" s="64">
        <v>9410</v>
      </c>
      <c r="G123" s="66"/>
      <c r="H123" s="66">
        <v>8</v>
      </c>
      <c r="I123" s="66"/>
      <c r="J123" s="66">
        <v>4</v>
      </c>
      <c r="K123" s="66">
        <v>0</v>
      </c>
    </row>
    <row r="124" spans="1:11" s="101" customFormat="1" ht="96" customHeight="1">
      <c r="A124" s="192">
        <f t="shared" si="6"/>
        <v>47</v>
      </c>
      <c r="B124" s="100" t="s">
        <v>198</v>
      </c>
      <c r="C124" s="97" t="s">
        <v>111</v>
      </c>
      <c r="D124" s="64">
        <v>16842</v>
      </c>
      <c r="E124" s="65"/>
      <c r="F124" s="64">
        <v>9410</v>
      </c>
      <c r="G124" s="66"/>
      <c r="H124" s="66">
        <v>8</v>
      </c>
      <c r="I124" s="66"/>
      <c r="J124" s="66">
        <v>4</v>
      </c>
      <c r="K124" s="66">
        <v>0</v>
      </c>
    </row>
    <row r="125" spans="1:11" s="101" customFormat="1" ht="109.5" customHeight="1">
      <c r="A125" s="192">
        <f t="shared" si="6"/>
        <v>48</v>
      </c>
      <c r="B125" s="100" t="s">
        <v>199</v>
      </c>
      <c r="C125" s="97" t="s">
        <v>111</v>
      </c>
      <c r="D125" s="64">
        <v>16842</v>
      </c>
      <c r="E125" s="65"/>
      <c r="F125" s="64">
        <v>9410</v>
      </c>
      <c r="G125" s="66"/>
      <c r="H125" s="66">
        <v>8</v>
      </c>
      <c r="I125" s="66"/>
      <c r="J125" s="66">
        <v>4</v>
      </c>
      <c r="K125" s="66">
        <v>0</v>
      </c>
    </row>
    <row r="126" spans="1:11" s="101" customFormat="1" ht="109.5" customHeight="1">
      <c r="A126" s="192">
        <f t="shared" si="6"/>
        <v>49</v>
      </c>
      <c r="B126" s="100" t="s">
        <v>200</v>
      </c>
      <c r="C126" s="97" t="s">
        <v>111</v>
      </c>
      <c r="D126" s="64">
        <v>16842</v>
      </c>
      <c r="E126" s="65"/>
      <c r="F126" s="64">
        <v>9410</v>
      </c>
      <c r="G126" s="66"/>
      <c r="H126" s="66">
        <v>8</v>
      </c>
      <c r="I126" s="66"/>
      <c r="J126" s="66">
        <v>4</v>
      </c>
      <c r="K126" s="66">
        <v>0</v>
      </c>
    </row>
    <row r="127" spans="1:11" s="101" customFormat="1" ht="109.5" customHeight="1">
      <c r="A127" s="192">
        <f t="shared" si="6"/>
        <v>50</v>
      </c>
      <c r="B127" s="100" t="s">
        <v>201</v>
      </c>
      <c r="C127" s="97" t="s">
        <v>111</v>
      </c>
      <c r="D127" s="64">
        <v>16842</v>
      </c>
      <c r="E127" s="65"/>
      <c r="F127" s="64">
        <v>9410</v>
      </c>
      <c r="G127" s="66"/>
      <c r="H127" s="66">
        <v>8</v>
      </c>
      <c r="I127" s="66"/>
      <c r="J127" s="66">
        <v>4</v>
      </c>
      <c r="K127" s="66">
        <v>0</v>
      </c>
    </row>
    <row r="128" spans="1:11" s="101" customFormat="1" ht="109.5" customHeight="1">
      <c r="A128" s="192">
        <f t="shared" si="6"/>
        <v>51</v>
      </c>
      <c r="B128" s="100" t="s">
        <v>202</v>
      </c>
      <c r="C128" s="97" t="s">
        <v>111</v>
      </c>
      <c r="D128" s="64">
        <v>16842</v>
      </c>
      <c r="E128" s="65"/>
      <c r="F128" s="64">
        <v>9410</v>
      </c>
      <c r="G128" s="66"/>
      <c r="H128" s="66">
        <v>8</v>
      </c>
      <c r="I128" s="66"/>
      <c r="J128" s="66">
        <v>4</v>
      </c>
      <c r="K128" s="66">
        <v>0</v>
      </c>
    </row>
    <row r="129" spans="1:11" s="101" customFormat="1" ht="109.5" customHeight="1">
      <c r="A129" s="192">
        <f t="shared" si="6"/>
        <v>52</v>
      </c>
      <c r="B129" s="100" t="s">
        <v>203</v>
      </c>
      <c r="C129" s="97" t="s">
        <v>111</v>
      </c>
      <c r="D129" s="64">
        <v>16842</v>
      </c>
      <c r="E129" s="65"/>
      <c r="F129" s="64">
        <v>9410</v>
      </c>
      <c r="G129" s="66"/>
      <c r="H129" s="66">
        <v>8</v>
      </c>
      <c r="I129" s="66"/>
      <c r="J129" s="66">
        <v>4</v>
      </c>
      <c r="K129" s="66">
        <v>0</v>
      </c>
    </row>
    <row r="130" spans="1:11" s="101" customFormat="1" ht="109.5" customHeight="1">
      <c r="A130" s="192">
        <f t="shared" si="6"/>
        <v>53</v>
      </c>
      <c r="B130" s="100" t="s">
        <v>204</v>
      </c>
      <c r="C130" s="97" t="s">
        <v>111</v>
      </c>
      <c r="D130" s="64">
        <v>16842</v>
      </c>
      <c r="E130" s="65"/>
      <c r="F130" s="64">
        <v>9410</v>
      </c>
      <c r="G130" s="66"/>
      <c r="H130" s="66">
        <v>8</v>
      </c>
      <c r="I130" s="66"/>
      <c r="J130" s="66">
        <v>4</v>
      </c>
      <c r="K130" s="66">
        <v>0</v>
      </c>
    </row>
    <row r="131" spans="1:11" s="101" customFormat="1" ht="88.5" customHeight="1">
      <c r="A131" s="192">
        <f t="shared" si="6"/>
        <v>54</v>
      </c>
      <c r="B131" s="100" t="s">
        <v>205</v>
      </c>
      <c r="C131" s="97" t="s">
        <v>111</v>
      </c>
      <c r="D131" s="64">
        <v>16842</v>
      </c>
      <c r="E131" s="65"/>
      <c r="F131" s="64">
        <v>9410</v>
      </c>
      <c r="G131" s="66"/>
      <c r="H131" s="66">
        <v>8</v>
      </c>
      <c r="I131" s="66"/>
      <c r="J131" s="66">
        <v>4</v>
      </c>
      <c r="K131" s="66">
        <v>0</v>
      </c>
    </row>
    <row r="132" spans="1:11" s="101" customFormat="1" ht="88.5" customHeight="1">
      <c r="A132" s="192">
        <f t="shared" si="6"/>
        <v>55</v>
      </c>
      <c r="B132" s="100" t="s">
        <v>206</v>
      </c>
      <c r="C132" s="97" t="s">
        <v>111</v>
      </c>
      <c r="D132" s="64">
        <v>16842</v>
      </c>
      <c r="E132" s="65"/>
      <c r="F132" s="64">
        <v>9410</v>
      </c>
      <c r="G132" s="66"/>
      <c r="H132" s="66">
        <v>8</v>
      </c>
      <c r="I132" s="66"/>
      <c r="J132" s="66">
        <v>4</v>
      </c>
      <c r="K132" s="66">
        <v>0</v>
      </c>
    </row>
    <row r="133" spans="1:11" s="101" customFormat="1" ht="88.5" customHeight="1">
      <c r="A133" s="192">
        <f t="shared" si="6"/>
        <v>56</v>
      </c>
      <c r="B133" s="100" t="s">
        <v>207</v>
      </c>
      <c r="C133" s="97" t="s">
        <v>111</v>
      </c>
      <c r="D133" s="64">
        <v>16842</v>
      </c>
      <c r="E133" s="65"/>
      <c r="F133" s="64">
        <v>9410</v>
      </c>
      <c r="G133" s="66"/>
      <c r="H133" s="66">
        <v>8</v>
      </c>
      <c r="I133" s="66"/>
      <c r="J133" s="66">
        <v>4</v>
      </c>
      <c r="K133" s="66">
        <v>0</v>
      </c>
    </row>
    <row r="134" spans="1:11" s="101" customFormat="1" ht="88.5" customHeight="1">
      <c r="A134" s="192">
        <f t="shared" si="6"/>
        <v>57</v>
      </c>
      <c r="B134" s="100" t="s">
        <v>208</v>
      </c>
      <c r="C134" s="97" t="s">
        <v>111</v>
      </c>
      <c r="D134" s="64">
        <v>16842</v>
      </c>
      <c r="E134" s="65"/>
      <c r="F134" s="64">
        <v>9410</v>
      </c>
      <c r="G134" s="66"/>
      <c r="H134" s="66">
        <v>8</v>
      </c>
      <c r="I134" s="66"/>
      <c r="J134" s="66">
        <v>4</v>
      </c>
      <c r="K134" s="66">
        <v>0</v>
      </c>
    </row>
    <row r="135" spans="1:11" s="101" customFormat="1" ht="88.5" customHeight="1">
      <c r="A135" s="192">
        <f t="shared" si="6"/>
        <v>58</v>
      </c>
      <c r="B135" s="100" t="s">
        <v>209</v>
      </c>
      <c r="C135" s="97" t="s">
        <v>111</v>
      </c>
      <c r="D135" s="64">
        <v>16842</v>
      </c>
      <c r="E135" s="65"/>
      <c r="F135" s="64">
        <v>9410</v>
      </c>
      <c r="G135" s="66"/>
      <c r="H135" s="66">
        <v>8</v>
      </c>
      <c r="I135" s="66"/>
      <c r="J135" s="66">
        <v>4</v>
      </c>
      <c r="K135" s="66">
        <v>0</v>
      </c>
    </row>
    <row r="136" spans="1:11" s="101" customFormat="1" ht="88.5" customHeight="1">
      <c r="A136" s="192">
        <f t="shared" si="6"/>
        <v>59</v>
      </c>
      <c r="B136" s="100" t="s">
        <v>210</v>
      </c>
      <c r="C136" s="97" t="s">
        <v>111</v>
      </c>
      <c r="D136" s="64">
        <v>16842</v>
      </c>
      <c r="E136" s="65"/>
      <c r="F136" s="64">
        <v>9410</v>
      </c>
      <c r="G136" s="66"/>
      <c r="H136" s="66">
        <v>8</v>
      </c>
      <c r="I136" s="66"/>
      <c r="J136" s="66">
        <v>4</v>
      </c>
      <c r="K136" s="66">
        <v>0</v>
      </c>
    </row>
    <row r="137" spans="1:11" s="101" customFormat="1" ht="73.5" customHeight="1">
      <c r="A137" s="192">
        <f t="shared" si="6"/>
        <v>60</v>
      </c>
      <c r="B137" s="100" t="s">
        <v>211</v>
      </c>
      <c r="C137" s="97" t="s">
        <v>111</v>
      </c>
      <c r="D137" s="64">
        <v>16842</v>
      </c>
      <c r="E137" s="65"/>
      <c r="F137" s="64">
        <v>9410</v>
      </c>
      <c r="G137" s="66"/>
      <c r="H137" s="66">
        <v>8</v>
      </c>
      <c r="I137" s="66"/>
      <c r="J137" s="66">
        <v>4</v>
      </c>
      <c r="K137" s="66">
        <v>0</v>
      </c>
    </row>
    <row r="138" spans="1:11" s="101" customFormat="1" ht="88.5" customHeight="1">
      <c r="A138" s="192">
        <f t="shared" si="6"/>
        <v>61</v>
      </c>
      <c r="B138" s="100" t="s">
        <v>212</v>
      </c>
      <c r="C138" s="97" t="s">
        <v>111</v>
      </c>
      <c r="D138" s="64">
        <v>16842</v>
      </c>
      <c r="E138" s="65"/>
      <c r="F138" s="64">
        <v>9410</v>
      </c>
      <c r="G138" s="66"/>
      <c r="H138" s="66">
        <v>8</v>
      </c>
      <c r="I138" s="66"/>
      <c r="J138" s="66">
        <v>4</v>
      </c>
      <c r="K138" s="66">
        <v>0</v>
      </c>
    </row>
    <row r="139" spans="1:11" s="101" customFormat="1" ht="89.25" customHeight="1">
      <c r="A139" s="192">
        <f t="shared" si="6"/>
        <v>62</v>
      </c>
      <c r="B139" s="100" t="s">
        <v>213</v>
      </c>
      <c r="C139" s="97" t="s">
        <v>111</v>
      </c>
      <c r="D139" s="64">
        <v>16842</v>
      </c>
      <c r="E139" s="65"/>
      <c r="F139" s="64">
        <v>9410</v>
      </c>
      <c r="G139" s="66"/>
      <c r="H139" s="66">
        <v>8</v>
      </c>
      <c r="I139" s="66"/>
      <c r="J139" s="66">
        <v>4</v>
      </c>
      <c r="K139" s="66">
        <v>0</v>
      </c>
    </row>
    <row r="140" spans="1:11" s="101" customFormat="1" ht="102" customHeight="1">
      <c r="A140" s="192">
        <f t="shared" si="6"/>
        <v>63</v>
      </c>
      <c r="B140" s="100" t="s">
        <v>214</v>
      </c>
      <c r="C140" s="97" t="s">
        <v>111</v>
      </c>
      <c r="D140" s="64">
        <v>16842</v>
      </c>
      <c r="E140" s="65"/>
      <c r="F140" s="64">
        <v>9410</v>
      </c>
      <c r="G140" s="66"/>
      <c r="H140" s="66">
        <v>8</v>
      </c>
      <c r="I140" s="66"/>
      <c r="J140" s="66">
        <v>4</v>
      </c>
      <c r="K140" s="66">
        <v>0</v>
      </c>
    </row>
    <row r="141" spans="1:11" s="101" customFormat="1" ht="96" customHeight="1">
      <c r="A141" s="192">
        <f t="shared" si="6"/>
        <v>64</v>
      </c>
      <c r="B141" s="100" t="s">
        <v>215</v>
      </c>
      <c r="C141" s="97" t="s">
        <v>111</v>
      </c>
      <c r="D141" s="64">
        <v>16842</v>
      </c>
      <c r="E141" s="65"/>
      <c r="F141" s="64">
        <v>9410</v>
      </c>
      <c r="G141" s="66"/>
      <c r="H141" s="66">
        <v>8</v>
      </c>
      <c r="I141" s="66"/>
      <c r="J141" s="66">
        <v>4</v>
      </c>
      <c r="K141" s="66">
        <v>0</v>
      </c>
    </row>
    <row r="142" spans="1:11" s="101" customFormat="1" ht="96" customHeight="1">
      <c r="A142" s="192">
        <f t="shared" si="6"/>
        <v>65</v>
      </c>
      <c r="B142" s="100" t="s">
        <v>216</v>
      </c>
      <c r="C142" s="97" t="s">
        <v>111</v>
      </c>
      <c r="D142" s="64">
        <v>16842</v>
      </c>
      <c r="E142" s="65"/>
      <c r="F142" s="64">
        <v>9410</v>
      </c>
      <c r="G142" s="66"/>
      <c r="H142" s="66">
        <v>8</v>
      </c>
      <c r="I142" s="66"/>
      <c r="J142" s="66">
        <v>4</v>
      </c>
      <c r="K142" s="66">
        <v>0</v>
      </c>
    </row>
    <row r="143" spans="1:11" s="101" customFormat="1" ht="96" customHeight="1">
      <c r="A143" s="192">
        <f t="shared" ref="A143" si="7">A142+1</f>
        <v>66</v>
      </c>
      <c r="B143" s="100" t="s">
        <v>217</v>
      </c>
      <c r="C143" s="97" t="s">
        <v>111</v>
      </c>
      <c r="D143" s="64">
        <v>16842</v>
      </c>
      <c r="E143" s="65"/>
      <c r="F143" s="64">
        <v>9410</v>
      </c>
      <c r="G143" s="66"/>
      <c r="H143" s="66">
        <v>8</v>
      </c>
      <c r="I143" s="66"/>
      <c r="J143" s="66">
        <v>4</v>
      </c>
      <c r="K143" s="66">
        <v>0</v>
      </c>
    </row>
    <row r="144" spans="1:11" ht="28.5" customHeight="1">
      <c r="A144" s="161" t="s">
        <v>31</v>
      </c>
      <c r="B144" s="162"/>
      <c r="C144" s="83" t="s">
        <v>22</v>
      </c>
      <c r="D144" s="102">
        <f>SUM(D78:D143)</f>
        <v>2925136</v>
      </c>
      <c r="E144" s="102"/>
      <c r="F144" s="102">
        <f>SUM(F78:F143)</f>
        <v>2008243</v>
      </c>
      <c r="G144" s="102"/>
      <c r="H144" s="102">
        <f>SUM(H78:H118)</f>
        <v>717.96</v>
      </c>
      <c r="I144" s="102"/>
      <c r="J144" s="102">
        <f>SUM(J78:J118)</f>
        <v>213.87</v>
      </c>
      <c r="K144" s="102">
        <f>SUM(K78:K118)</f>
        <v>0.45</v>
      </c>
    </row>
    <row r="145" spans="1:11" ht="23.25" customHeight="1">
      <c r="A145" s="83">
        <v>6</v>
      </c>
      <c r="B145" s="84" t="s">
        <v>113</v>
      </c>
      <c r="C145" s="77"/>
      <c r="D145" s="80"/>
      <c r="E145" s="81"/>
      <c r="F145" s="80"/>
      <c r="G145" s="81"/>
      <c r="H145" s="81"/>
      <c r="I145" s="81"/>
      <c r="J145" s="81"/>
      <c r="K145" s="85"/>
    </row>
    <row r="146" spans="1:11" ht="30" customHeight="1">
      <c r="A146" s="62">
        <v>1</v>
      </c>
      <c r="B146" s="96" t="s">
        <v>257</v>
      </c>
      <c r="C146" s="97" t="s">
        <v>35</v>
      </c>
      <c r="D146" s="88">
        <v>29122.73</v>
      </c>
      <c r="E146" s="65"/>
      <c r="F146" s="64">
        <v>14139.16</v>
      </c>
      <c r="G146" s="65"/>
      <c r="H146" s="66">
        <v>14.73</v>
      </c>
      <c r="I146" s="66"/>
      <c r="J146" s="66">
        <v>5.92</v>
      </c>
      <c r="K146" s="66">
        <v>0</v>
      </c>
    </row>
    <row r="147" spans="1:11" ht="18.75" customHeight="1">
      <c r="A147" s="161" t="s">
        <v>31</v>
      </c>
      <c r="B147" s="162"/>
      <c r="C147" s="83" t="s">
        <v>22</v>
      </c>
      <c r="D147" s="90">
        <f>SUM(D146:D146)</f>
        <v>29122.73</v>
      </c>
      <c r="E147" s="91"/>
      <c r="F147" s="90">
        <f>SUM(F146:F146)</f>
        <v>14139.16</v>
      </c>
      <c r="G147" s="91"/>
      <c r="H147" s="90">
        <f>SUM(H146:H146)</f>
        <v>14.73</v>
      </c>
      <c r="I147" s="91"/>
      <c r="J147" s="90">
        <f>SUM(J146:J146)</f>
        <v>5.92</v>
      </c>
      <c r="K147" s="90">
        <f>SUM(K146:K146)</f>
        <v>0</v>
      </c>
    </row>
    <row r="148" spans="1:11" ht="19.5" customHeight="1">
      <c r="A148" s="172" t="s">
        <v>38</v>
      </c>
      <c r="B148" s="173"/>
      <c r="C148" s="103"/>
      <c r="D148" s="104">
        <f>D144+D73+D46+D147+D76</f>
        <v>3532989.11</v>
      </c>
      <c r="E148" s="105"/>
      <c r="F148" s="104">
        <f>F144+F73+F46+F147+F76</f>
        <v>2177602.12</v>
      </c>
      <c r="G148" s="105"/>
      <c r="H148" s="104">
        <f>H144+H73+H46+H147+H76</f>
        <v>1608.75</v>
      </c>
      <c r="I148" s="105"/>
      <c r="J148" s="104">
        <f>J144+J73+J46+J147+J76</f>
        <v>672.55</v>
      </c>
      <c r="K148" s="104">
        <f>K144+K73+K46+K147+K76</f>
        <v>132.44999999999999</v>
      </c>
    </row>
    <row r="149" spans="1:11" ht="18.75" customHeight="1">
      <c r="A149" s="106"/>
      <c r="B149" s="148"/>
      <c r="C149" s="148"/>
      <c r="D149" s="107"/>
      <c r="E149" s="106"/>
      <c r="F149" s="107"/>
      <c r="G149" s="106"/>
      <c r="H149" s="107"/>
      <c r="I149" s="106"/>
      <c r="J149" s="107"/>
      <c r="K149" s="107"/>
    </row>
    <row r="150" spans="1:11" s="111" customFormat="1" ht="18.75" customHeight="1">
      <c r="A150" s="108"/>
      <c r="B150" s="109" t="s">
        <v>39</v>
      </c>
      <c r="C150" s="108"/>
      <c r="D150" s="110"/>
      <c r="E150" s="110"/>
      <c r="F150" s="110"/>
      <c r="G150" s="110"/>
      <c r="H150" s="110"/>
      <c r="I150" s="110"/>
      <c r="J150" s="110"/>
      <c r="K150" s="110"/>
    </row>
    <row r="151" spans="1:11" s="111" customFormat="1" ht="18.75" customHeight="1">
      <c r="A151" s="171" t="s">
        <v>40</v>
      </c>
      <c r="B151" s="171"/>
      <c r="C151" s="112"/>
      <c r="D151" s="109" t="s">
        <v>41</v>
      </c>
      <c r="E151" s="110"/>
      <c r="F151" s="110"/>
      <c r="G151" s="110"/>
      <c r="H151" s="110"/>
      <c r="I151" s="110"/>
      <c r="J151" s="110"/>
      <c r="K151" s="110"/>
    </row>
    <row r="152" spans="1:11" s="111" customFormat="1" ht="18.75" customHeight="1">
      <c r="A152" s="108"/>
      <c r="B152" s="109"/>
      <c r="C152" s="108"/>
      <c r="D152" s="110"/>
      <c r="E152" s="110"/>
      <c r="F152" s="110"/>
      <c r="G152" s="110"/>
      <c r="H152" s="110"/>
      <c r="I152" s="110"/>
      <c r="J152" s="110"/>
      <c r="K152" s="110"/>
    </row>
    <row r="153" spans="1:11" s="111" customFormat="1" ht="18.75" customHeight="1">
      <c r="A153" s="112"/>
      <c r="B153" s="113" t="s">
        <v>51</v>
      </c>
      <c r="C153" s="112"/>
      <c r="D153" s="113" t="s">
        <v>52</v>
      </c>
      <c r="E153" s="114"/>
      <c r="F153" s="114"/>
      <c r="G153" s="114"/>
      <c r="H153" s="114"/>
      <c r="I153" s="114"/>
      <c r="J153" s="114"/>
      <c r="K153" s="114"/>
    </row>
    <row r="154" spans="1:11" s="111" customFormat="1" ht="18.75" customHeight="1">
      <c r="A154" s="112"/>
      <c r="B154" s="113"/>
      <c r="C154" s="112"/>
      <c r="D154" s="114"/>
      <c r="E154" s="114"/>
      <c r="F154" s="114"/>
      <c r="G154" s="114"/>
      <c r="H154" s="114"/>
      <c r="I154" s="114"/>
      <c r="J154" s="114"/>
      <c r="K154" s="114"/>
    </row>
    <row r="155" spans="1:11" s="4" customFormat="1" ht="18.75">
      <c r="A155" s="56"/>
      <c r="B155" s="193" t="s">
        <v>276</v>
      </c>
    </row>
    <row r="156" spans="1:11" s="4" customFormat="1" ht="18.75">
      <c r="A156" s="56"/>
      <c r="B156" s="193" t="s">
        <v>277</v>
      </c>
    </row>
    <row r="157" spans="1:11" s="4" customFormat="1" ht="18.75">
      <c r="A157" s="56"/>
      <c r="B157" s="193" t="s">
        <v>278</v>
      </c>
    </row>
    <row r="158" spans="1:11" s="4" customFormat="1" ht="18.75">
      <c r="A158" s="56"/>
      <c r="B158" s="193" t="s">
        <v>279</v>
      </c>
    </row>
    <row r="159" spans="1:11" s="4" customFormat="1" ht="18.75">
      <c r="A159" s="56"/>
      <c r="B159" s="193"/>
    </row>
    <row r="160" spans="1:11" s="4" customFormat="1" ht="18.75">
      <c r="A160" s="56"/>
      <c r="B160" s="193" t="s">
        <v>280</v>
      </c>
    </row>
    <row r="161" spans="1:2" s="111" customFormat="1" ht="18.75" customHeight="1">
      <c r="A161" s="112"/>
      <c r="B161" s="115"/>
    </row>
    <row r="162" spans="1:2" s="111" customFormat="1" ht="18.75" customHeight="1">
      <c r="A162" s="112"/>
      <c r="B162" s="115"/>
    </row>
    <row r="163" spans="1:2" s="111" customFormat="1" ht="18.75" customHeight="1">
      <c r="A163" s="112"/>
      <c r="B163" s="115"/>
    </row>
    <row r="165" spans="1:2" ht="15.75">
      <c r="B165" s="117"/>
    </row>
  </sheetData>
  <mergeCells count="30">
    <mergeCell ref="J6:K6"/>
    <mergeCell ref="A7:B7"/>
    <mergeCell ref="A10:K10"/>
    <mergeCell ref="D12:E12"/>
    <mergeCell ref="F12:G12"/>
    <mergeCell ref="H12:K12"/>
    <mergeCell ref="C12:C13"/>
    <mergeCell ref="A12:A13"/>
    <mergeCell ref="A1:B1"/>
    <mergeCell ref="A2:B2"/>
    <mergeCell ref="H2:K2"/>
    <mergeCell ref="J3:K3"/>
    <mergeCell ref="A5:B5"/>
    <mergeCell ref="H5:I5"/>
    <mergeCell ref="B12:B13"/>
    <mergeCell ref="A151:B151"/>
    <mergeCell ref="A63:B63"/>
    <mergeCell ref="A72:B72"/>
    <mergeCell ref="A73:B73"/>
    <mergeCell ref="A27:B27"/>
    <mergeCell ref="A44:B44"/>
    <mergeCell ref="A45:B45"/>
    <mergeCell ref="A46:B46"/>
    <mergeCell ref="A147:B147"/>
    <mergeCell ref="A76:B76"/>
    <mergeCell ref="A144:B144"/>
    <mergeCell ref="A148:B148"/>
    <mergeCell ref="A40:B40"/>
    <mergeCell ref="A17:B17"/>
    <mergeCell ref="A18:B18"/>
  </mergeCells>
  <pageMargins left="0.31496062992126" right="0.23622047244094499" top="0.196850393700787" bottom="0.23622047244094499" header="0.31496062992126" footer="0.31496062992126"/>
  <pageSetup paperSize="9" scale="70" orientation="portrait" horizontalDpi="180" verticalDpi="180" r:id="rId1"/>
  <rowBreaks count="1" manualBreakCount="1">
    <brk id="136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topLeftCell="A4" zoomScale="115" zoomScaleNormal="115" workbookViewId="0">
      <selection activeCell="F15" sqref="F15"/>
    </sheetView>
  </sheetViews>
  <sheetFormatPr defaultColWidth="9.140625" defaultRowHeight="15"/>
  <cols>
    <col min="1" max="1" width="7" style="3" customWidth="1"/>
    <col min="2" max="2" width="28.28515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66" t="s">
        <v>0</v>
      </c>
      <c r="B1" s="166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90" t="s">
        <v>2</v>
      </c>
      <c r="B2" s="190"/>
      <c r="C2" s="5"/>
      <c r="D2" s="5"/>
      <c r="E2" s="5"/>
      <c r="F2" s="5"/>
      <c r="G2" s="5"/>
      <c r="H2" s="191" t="s">
        <v>3</v>
      </c>
      <c r="I2" s="191"/>
      <c r="J2" s="191"/>
      <c r="K2" s="191"/>
    </row>
    <row r="3" spans="1:11" s="1" customFormat="1" ht="15.75">
      <c r="A3" s="7"/>
      <c r="B3" s="8" t="s">
        <v>4</v>
      </c>
      <c r="C3" s="5"/>
      <c r="D3" s="5"/>
      <c r="E3" s="5"/>
      <c r="F3" s="5"/>
      <c r="G3" s="5"/>
      <c r="H3" s="9"/>
      <c r="I3" s="45"/>
      <c r="J3" s="185" t="s">
        <v>5</v>
      </c>
      <c r="K3" s="185"/>
    </row>
    <row r="4" spans="1:11" s="1" customFormat="1" ht="15.75">
      <c r="A4" s="10"/>
      <c r="B4" s="11"/>
      <c r="C4" s="5"/>
      <c r="D4" s="5"/>
      <c r="E4" s="5"/>
      <c r="F4" s="5"/>
      <c r="G4" s="5"/>
      <c r="H4" s="11"/>
      <c r="I4" s="5"/>
      <c r="J4" s="46"/>
      <c r="K4" s="46"/>
    </row>
    <row r="5" spans="1:11" s="1" customFormat="1" ht="15" customHeight="1">
      <c r="A5" s="190" t="s">
        <v>6</v>
      </c>
      <c r="B5" s="190"/>
      <c r="C5" s="5"/>
      <c r="D5" s="5"/>
      <c r="E5" s="5"/>
      <c r="F5" s="5"/>
      <c r="G5" s="5"/>
      <c r="H5" s="191"/>
      <c r="I5" s="191"/>
      <c r="J5" s="5"/>
      <c r="K5" s="5"/>
    </row>
    <row r="6" spans="1:11" s="1" customFormat="1" ht="15.75">
      <c r="A6" s="7"/>
      <c r="B6" s="12" t="s">
        <v>7</v>
      </c>
      <c r="C6" s="5"/>
      <c r="D6" s="5"/>
      <c r="E6" s="5"/>
      <c r="F6" s="5"/>
      <c r="G6" s="5"/>
      <c r="H6" s="11"/>
      <c r="I6" s="5"/>
      <c r="J6" s="185"/>
      <c r="K6" s="185"/>
    </row>
    <row r="7" spans="1:11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" customHeight="1">
      <c r="A8" s="164" t="s">
        <v>114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1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28.5" customHeight="1">
      <c r="A10" s="159" t="s">
        <v>8</v>
      </c>
      <c r="B10" s="159" t="s">
        <v>9</v>
      </c>
      <c r="C10" s="159" t="s">
        <v>53</v>
      </c>
      <c r="D10" s="15" t="s">
        <v>11</v>
      </c>
      <c r="E10" s="16"/>
      <c r="F10" s="186" t="s">
        <v>12</v>
      </c>
      <c r="G10" s="187"/>
      <c r="H10" s="15" t="s">
        <v>13</v>
      </c>
      <c r="I10" s="47"/>
      <c r="J10" s="47"/>
      <c r="K10" s="16"/>
    </row>
    <row r="11" spans="1:11" ht="77.25" customHeight="1">
      <c r="A11" s="160"/>
      <c r="B11" s="160"/>
      <c r="C11" s="160"/>
      <c r="D11" s="18" t="s">
        <v>14</v>
      </c>
      <c r="E11" s="18" t="s">
        <v>15</v>
      </c>
      <c r="F11" s="17" t="s">
        <v>16</v>
      </c>
      <c r="G11" s="17" t="s">
        <v>17</v>
      </c>
      <c r="H11" s="18" t="s">
        <v>18</v>
      </c>
      <c r="I11" s="18" t="s">
        <v>19</v>
      </c>
      <c r="J11" s="18" t="s">
        <v>20</v>
      </c>
      <c r="K11" s="18" t="s">
        <v>21</v>
      </c>
    </row>
    <row r="12" spans="1:11">
      <c r="A12" s="19">
        <v>1</v>
      </c>
      <c r="B12" s="20" t="s">
        <v>28</v>
      </c>
      <c r="C12" s="21"/>
      <c r="D12" s="22"/>
      <c r="E12" s="23"/>
      <c r="F12" s="24"/>
      <c r="G12" s="21"/>
      <c r="H12" s="23"/>
      <c r="I12" s="23"/>
      <c r="J12" s="23"/>
      <c r="K12" s="48"/>
    </row>
    <row r="13" spans="1:11">
      <c r="A13" s="25" t="s">
        <v>23</v>
      </c>
      <c r="B13" s="26" t="s">
        <v>54</v>
      </c>
      <c r="C13" s="21"/>
      <c r="D13" s="24"/>
      <c r="E13" s="21"/>
      <c r="F13" s="24"/>
      <c r="G13" s="21"/>
      <c r="H13" s="21"/>
      <c r="I13" s="21"/>
      <c r="J13" s="21"/>
      <c r="K13" s="49"/>
    </row>
    <row r="14" spans="1:11" ht="28.5" customHeight="1">
      <c r="A14" s="27" t="s">
        <v>25</v>
      </c>
      <c r="B14" s="28" t="s">
        <v>55</v>
      </c>
      <c r="C14" s="29" t="s">
        <v>26</v>
      </c>
      <c r="D14" s="30">
        <v>32717.75</v>
      </c>
      <c r="E14" s="30"/>
      <c r="F14" s="30">
        <v>12061.58</v>
      </c>
      <c r="G14" s="30"/>
      <c r="H14" s="30">
        <v>92</v>
      </c>
      <c r="I14" s="35"/>
      <c r="J14" s="35">
        <v>0</v>
      </c>
      <c r="K14" s="35">
        <v>0</v>
      </c>
    </row>
    <row r="15" spans="1:11">
      <c r="A15" s="25" t="s">
        <v>56</v>
      </c>
      <c r="B15" s="26" t="s">
        <v>57</v>
      </c>
      <c r="C15" s="21"/>
      <c r="D15" s="31"/>
      <c r="E15" s="31"/>
      <c r="F15" s="31"/>
      <c r="G15" s="31"/>
      <c r="H15" s="31"/>
      <c r="I15" s="21"/>
      <c r="J15" s="21"/>
      <c r="K15" s="49"/>
    </row>
    <row r="16" spans="1:11" ht="28.5" customHeight="1">
      <c r="A16" s="27" t="s">
        <v>58</v>
      </c>
      <c r="B16" s="28" t="s">
        <v>59</v>
      </c>
      <c r="C16" s="29" t="s">
        <v>26</v>
      </c>
      <c r="D16" s="30">
        <v>50900.5</v>
      </c>
      <c r="E16" s="30"/>
      <c r="F16" s="30">
        <v>0</v>
      </c>
      <c r="G16" s="30"/>
      <c r="H16" s="30">
        <v>92</v>
      </c>
      <c r="I16" s="35"/>
      <c r="J16" s="35">
        <v>0</v>
      </c>
      <c r="K16" s="35">
        <v>0</v>
      </c>
    </row>
    <row r="17" spans="1:11" ht="19.5" customHeight="1">
      <c r="A17" s="152" t="s">
        <v>60</v>
      </c>
      <c r="B17" s="188"/>
      <c r="C17" s="32" t="s">
        <v>22</v>
      </c>
      <c r="D17" s="33">
        <f>D16+D14</f>
        <v>83618.25</v>
      </c>
      <c r="E17" s="33"/>
      <c r="F17" s="33">
        <f>F16+F14</f>
        <v>12061.58</v>
      </c>
      <c r="G17" s="33"/>
      <c r="H17" s="33">
        <f>H16+H14</f>
        <v>184</v>
      </c>
      <c r="I17" s="50"/>
      <c r="J17" s="51">
        <f>J16+J14</f>
        <v>0</v>
      </c>
      <c r="K17" s="51">
        <f>K16+K14</f>
        <v>0</v>
      </c>
    </row>
    <row r="18" spans="1:11">
      <c r="A18" s="32">
        <v>3</v>
      </c>
      <c r="B18" s="26" t="s">
        <v>61</v>
      </c>
      <c r="C18" s="21"/>
      <c r="D18" s="31"/>
      <c r="E18" s="31"/>
      <c r="F18" s="31"/>
      <c r="G18" s="31"/>
      <c r="H18" s="31"/>
      <c r="I18" s="21"/>
      <c r="J18" s="21"/>
      <c r="K18" s="49"/>
    </row>
    <row r="19" spans="1:11" ht="48.75" customHeight="1">
      <c r="A19" s="34" t="s">
        <v>62</v>
      </c>
      <c r="B19" s="28" t="s">
        <v>63</v>
      </c>
      <c r="C19" s="29" t="s">
        <v>26</v>
      </c>
      <c r="D19" s="30">
        <v>10000</v>
      </c>
      <c r="E19" s="30"/>
      <c r="F19" s="30">
        <v>5000</v>
      </c>
      <c r="G19" s="30"/>
      <c r="H19" s="30">
        <v>253</v>
      </c>
      <c r="I19" s="35"/>
      <c r="J19" s="35">
        <v>0</v>
      </c>
      <c r="K19" s="35">
        <v>0</v>
      </c>
    </row>
    <row r="20" spans="1:11">
      <c r="A20" s="32">
        <v>4</v>
      </c>
      <c r="B20" s="26" t="s">
        <v>64</v>
      </c>
      <c r="C20" s="21"/>
      <c r="D20" s="24"/>
      <c r="E20" s="21"/>
      <c r="F20" s="24"/>
      <c r="G20" s="21"/>
      <c r="H20" s="21"/>
      <c r="I20" s="21"/>
      <c r="J20" s="21"/>
      <c r="K20" s="49"/>
    </row>
    <row r="21" spans="1:11" ht="27.75" customHeight="1">
      <c r="A21" s="34" t="s">
        <v>65</v>
      </c>
      <c r="B21" s="28" t="s">
        <v>36</v>
      </c>
      <c r="C21" s="29" t="s">
        <v>26</v>
      </c>
      <c r="D21" s="30"/>
      <c r="E21" s="35"/>
      <c r="F21" s="30"/>
      <c r="G21" s="35"/>
      <c r="H21" s="36">
        <v>40</v>
      </c>
      <c r="I21" s="35"/>
      <c r="J21" s="35">
        <v>0</v>
      </c>
      <c r="K21" s="35">
        <v>0</v>
      </c>
    </row>
    <row r="22" spans="1:11">
      <c r="A22" s="154" t="s">
        <v>66</v>
      </c>
      <c r="B22" s="189"/>
      <c r="C22" s="37"/>
      <c r="D22" s="38">
        <f>D21+D19+D17</f>
        <v>93618.25</v>
      </c>
      <c r="E22" s="39"/>
      <c r="F22" s="38">
        <f>F21+F19+F17</f>
        <v>17061.580000000002</v>
      </c>
      <c r="G22" s="39"/>
      <c r="H22" s="38">
        <f>H21+H19+H17</f>
        <v>477</v>
      </c>
      <c r="I22" s="39"/>
      <c r="J22" s="38">
        <f>J21+J19+J17</f>
        <v>0</v>
      </c>
      <c r="K22" s="38">
        <f>K21+K19+K17</f>
        <v>0</v>
      </c>
    </row>
    <row r="23" spans="1:11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1" s="2" customFormat="1" ht="18">
      <c r="A24" s="40"/>
      <c r="B24" s="41" t="s">
        <v>39</v>
      </c>
      <c r="C24" s="41"/>
      <c r="D24" s="41"/>
      <c r="E24" s="41"/>
      <c r="F24" s="41"/>
      <c r="G24" s="41"/>
      <c r="H24" s="41"/>
      <c r="I24" s="41"/>
      <c r="J24" s="41"/>
      <c r="K24" s="41"/>
    </row>
    <row r="25" spans="1:11" s="2" customFormat="1" ht="15" customHeight="1">
      <c r="A25" s="156" t="s">
        <v>40</v>
      </c>
      <c r="B25" s="156"/>
      <c r="D25" s="42" t="s">
        <v>41</v>
      </c>
      <c r="E25" s="41"/>
      <c r="F25" s="41"/>
      <c r="H25" s="41"/>
      <c r="I25" s="41"/>
      <c r="J25" s="41"/>
      <c r="K25" s="41"/>
    </row>
    <row r="26" spans="1:11" s="2" customFormat="1" ht="18">
      <c r="A26" s="40"/>
      <c r="B26" s="41"/>
      <c r="C26" s="41"/>
      <c r="D26" s="41"/>
      <c r="E26" s="41"/>
      <c r="F26" s="41"/>
      <c r="H26" s="41"/>
      <c r="I26" s="41"/>
      <c r="J26" s="41"/>
      <c r="K26" s="41"/>
    </row>
    <row r="27" spans="1:11" s="2" customFormat="1" ht="18">
      <c r="A27" s="43"/>
      <c r="B27" s="2" t="s">
        <v>67</v>
      </c>
      <c r="D27" s="2" t="s">
        <v>68</v>
      </c>
    </row>
    <row r="29" spans="1:11" ht="21" customHeight="1">
      <c r="B29" s="44" t="s">
        <v>241</v>
      </c>
    </row>
    <row r="30" spans="1:11" ht="21" customHeight="1">
      <c r="B30" s="44" t="s">
        <v>69</v>
      </c>
    </row>
  </sheetData>
  <mergeCells count="15">
    <mergeCell ref="A1:B1"/>
    <mergeCell ref="A2:B2"/>
    <mergeCell ref="H2:K2"/>
    <mergeCell ref="J3:K3"/>
    <mergeCell ref="A5:B5"/>
    <mergeCell ref="H5:I5"/>
    <mergeCell ref="A25:B25"/>
    <mergeCell ref="A10:A11"/>
    <mergeCell ref="B10:B11"/>
    <mergeCell ref="C10:C11"/>
    <mergeCell ref="J6:K6"/>
    <mergeCell ref="A8:K8"/>
    <mergeCell ref="F10:G10"/>
    <mergeCell ref="A17:B17"/>
    <mergeCell ref="A22:B22"/>
  </mergeCells>
  <pageMargins left="0.63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ТП</vt:lpstr>
      <vt:lpstr>ВЛ</vt:lpstr>
      <vt:lpstr>УНО</vt:lpstr>
      <vt:lpstr>ВЛ!Область_печати</vt:lpstr>
      <vt:lpstr>ТП!Область_печати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ПТО</cp:lastModifiedBy>
  <cp:lastPrinted>2024-04-26T06:28:29Z</cp:lastPrinted>
  <dcterms:created xsi:type="dcterms:W3CDTF">2006-09-28T05:33:00Z</dcterms:created>
  <dcterms:modified xsi:type="dcterms:W3CDTF">2024-04-26T06:28:34Z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0F7F7A8E8B7C448783D24E1C020902A1_13</vt:lpwstr>
  </property>
  <property fmtid="{D5CDD505-2E9C-101B-9397-08002B2CF9AE}" pid="3" name="KSOProductBuildVer">
    <vt:lpwstr>1049-12.2.0.13489</vt:lpwstr>
  </property>
</Properties>
</file>